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lients\Broden Mining\Faro\2022\Core Logging\MG-22-G04\"/>
    </mc:Choice>
  </mc:AlternateContent>
  <xr:revisionPtr revIDLastSave="0" documentId="13_ncr:1_{DB3DCDB7-1DBA-44F5-B4C3-AE8739FED9AD}" xr6:coauthVersionLast="47" xr6:coauthVersionMax="47" xr10:uidLastSave="{00000000-0000-0000-0000-000000000000}"/>
  <bookViews>
    <workbookView xWindow="28680" yWindow="-120" windowWidth="29040" windowHeight="15840" tabRatio="954" activeTab="1" xr2:uid="{89A36880-36B2-4C02-ABB4-EAEF3B98383B}"/>
  </bookViews>
  <sheets>
    <sheet name="Cover Page (T)" sheetId="5" r:id="rId1"/>
    <sheet name="Downhole Survey Data (R)" sheetId="9" r:id="rId2"/>
    <sheet name="Geotechnical (E)" sheetId="4" r:id="rId3"/>
    <sheet name="Magnetic Susceptibility" sheetId="11" r:id="rId4"/>
    <sheet name="Box Log" sheetId="10" r:id="rId5"/>
    <sheet name="Density" sheetId="6" r:id="rId6"/>
    <sheet name="Logging - Lithology (L)" sheetId="2" r:id="rId7"/>
    <sheet name="Logging (Alteration)" sheetId="7" r:id="rId8"/>
    <sheet name="Logging - Structure (S)" sheetId="8" r:id="rId9"/>
    <sheet name="Sampling (P)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8" l="1"/>
  <c r="C6" i="8"/>
  <c r="C7" i="8"/>
  <c r="C8" i="8"/>
  <c r="D9" i="6"/>
  <c r="D8" i="6"/>
  <c r="D7" i="6"/>
  <c r="D6" i="6"/>
  <c r="D5" i="6"/>
  <c r="D4" i="6"/>
  <c r="D3" i="6"/>
  <c r="D2" i="6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C29" i="2" l="1"/>
  <c r="C28" i="2"/>
  <c r="C27" i="2"/>
  <c r="C26" i="2"/>
  <c r="C25" i="2"/>
  <c r="C4" i="8"/>
  <c r="A57" i="3"/>
  <c r="A43" i="3"/>
  <c r="A44" i="3"/>
  <c r="C16" i="2"/>
  <c r="C4" i="2"/>
  <c r="C5" i="2"/>
  <c r="C6" i="2"/>
  <c r="C7" i="2"/>
  <c r="C8" i="2"/>
  <c r="C9" i="2"/>
  <c r="C10" i="2"/>
  <c r="C11" i="2"/>
  <c r="C12" i="2"/>
  <c r="C13" i="2"/>
  <c r="C14" i="2"/>
  <c r="C15" i="2"/>
  <c r="C17" i="2"/>
  <c r="C18" i="2"/>
  <c r="C19" i="2"/>
  <c r="C20" i="2"/>
  <c r="C21" i="2"/>
  <c r="C22" i="2"/>
  <c r="C23" i="2"/>
  <c r="C24" i="2"/>
  <c r="C30" i="2"/>
  <c r="C31" i="2"/>
  <c r="C32" i="2"/>
  <c r="C33" i="2"/>
  <c r="C34" i="2"/>
  <c r="C35" i="2"/>
  <c r="A4" i="3"/>
  <c r="A5" i="3"/>
  <c r="A6" i="3"/>
  <c r="A7" i="3"/>
  <c r="A8" i="3"/>
  <c r="A9" i="3"/>
  <c r="A10" i="3"/>
  <c r="A11" i="3"/>
  <c r="A12" i="3"/>
  <c r="A13" i="3"/>
  <c r="A14" i="3"/>
  <c r="A15" i="3"/>
  <c r="A18" i="3"/>
  <c r="A21" i="3"/>
  <c r="A22" i="3"/>
  <c r="A23" i="3"/>
  <c r="A24" i="3"/>
  <c r="A25" i="3"/>
  <c r="A26" i="3"/>
  <c r="A28" i="3"/>
  <c r="A29" i="3"/>
  <c r="A30" i="3"/>
  <c r="A31" i="3"/>
  <c r="A32" i="3"/>
  <c r="A33" i="3"/>
  <c r="A36" i="3"/>
  <c r="A37" i="3"/>
  <c r="A38" i="3"/>
  <c r="A39" i="3"/>
  <c r="A40" i="3"/>
  <c r="A41" i="3"/>
  <c r="A45" i="3"/>
  <c r="A46" i="3"/>
  <c r="A47" i="3"/>
  <c r="A48" i="3"/>
  <c r="A49" i="3"/>
  <c r="A50" i="3"/>
  <c r="A51" i="3"/>
  <c r="A52" i="3"/>
  <c r="A55" i="3"/>
  <c r="A56" i="3"/>
  <c r="A58" i="3"/>
  <c r="A60" i="3"/>
  <c r="A61" i="3"/>
  <c r="A62" i="3"/>
  <c r="A63" i="3"/>
  <c r="A64" i="3"/>
  <c r="A67" i="3"/>
  <c r="A68" i="3"/>
  <c r="A69" i="3"/>
  <c r="A70" i="3"/>
  <c r="A71" i="3"/>
  <c r="A72" i="3"/>
  <c r="A73" i="3"/>
  <c r="A75" i="3"/>
  <c r="A76" i="3"/>
  <c r="A77" i="3"/>
  <c r="A78" i="3"/>
  <c r="A79" i="3"/>
  <c r="A3" i="3"/>
  <c r="C2" i="8" l="1"/>
  <c r="C3" i="8"/>
  <c r="C5" i="8"/>
  <c r="C4" i="7" l="1"/>
  <c r="C3" i="7"/>
  <c r="C2" i="7"/>
  <c r="C2" i="2"/>
  <c r="C3" i="2"/>
  <c r="H2" i="6"/>
  <c r="H3" i="6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9" i="8"/>
  <c r="I3" i="6" l="1"/>
  <c r="J3" i="6"/>
  <c r="H4" i="6"/>
  <c r="I4" i="6" s="1"/>
  <c r="J4" i="6"/>
  <c r="H5" i="6"/>
  <c r="I5" i="6" s="1"/>
  <c r="J5" i="6"/>
  <c r="H6" i="6"/>
  <c r="I6" i="6" s="1"/>
  <c r="J6" i="6"/>
  <c r="H7" i="6"/>
  <c r="I7" i="6" s="1"/>
  <c r="J7" i="6"/>
  <c r="H8" i="6"/>
  <c r="I8" i="6" s="1"/>
  <c r="J8" i="6"/>
  <c r="H9" i="6"/>
  <c r="I9" i="6" s="1"/>
  <c r="J9" i="6"/>
  <c r="I2" i="6"/>
  <c r="J2" i="6"/>
</calcChain>
</file>

<file path=xl/sharedStrings.xml><?xml version="1.0" encoding="utf-8"?>
<sst xmlns="http://schemas.openxmlformats.org/spreadsheetml/2006/main" count="879" uniqueCount="301">
  <si>
    <t>Sample Number</t>
  </si>
  <si>
    <t>Drill Hole</t>
  </si>
  <si>
    <t>From (m)</t>
  </si>
  <si>
    <t>To (m)</t>
  </si>
  <si>
    <t>QA / QC</t>
  </si>
  <si>
    <t>Batch</t>
  </si>
  <si>
    <t>Security Tag</t>
  </si>
  <si>
    <t>Comment</t>
  </si>
  <si>
    <t>Interval (m)</t>
  </si>
  <si>
    <t>Recovery (m)</t>
  </si>
  <si>
    <t>RQD (m)</t>
  </si>
  <si>
    <t>Strength (1-5)</t>
  </si>
  <si>
    <t>HCL Reactivity (1-5)</t>
  </si>
  <si>
    <t>Weathering (1-5)</t>
  </si>
  <si>
    <t>Hardness (1-5)</t>
  </si>
  <si>
    <t>Fracture Frequency</t>
  </si>
  <si>
    <t>Joint Sets</t>
  </si>
  <si>
    <t>Comments</t>
  </si>
  <si>
    <t>Elevation (m)</t>
  </si>
  <si>
    <t>Azimuth</t>
  </si>
  <si>
    <t>Dip</t>
  </si>
  <si>
    <t>Depth (m)</t>
  </si>
  <si>
    <t>Date Started</t>
  </si>
  <si>
    <t>Lithology</t>
  </si>
  <si>
    <t>SG</t>
  </si>
  <si>
    <t>Density</t>
  </si>
  <si>
    <t>Volume</t>
  </si>
  <si>
    <t>Core Length (cm)</t>
  </si>
  <si>
    <t>Core Size (cm)</t>
  </si>
  <si>
    <t>Weight - Air (g)</t>
  </si>
  <si>
    <t>Weight - Water (g)</t>
  </si>
  <si>
    <t>22GMET01</t>
  </si>
  <si>
    <t>22GMET02</t>
  </si>
  <si>
    <t>22GMET03</t>
  </si>
  <si>
    <t>22GMET04</t>
  </si>
  <si>
    <t>22GMET05</t>
  </si>
  <si>
    <t>22GMET06</t>
  </si>
  <si>
    <t>22GMET07</t>
  </si>
  <si>
    <t>22GMET08</t>
  </si>
  <si>
    <t>Alteration Type</t>
  </si>
  <si>
    <t>Alteration Intensity</t>
  </si>
  <si>
    <t>Description</t>
  </si>
  <si>
    <t>Attitude</t>
  </si>
  <si>
    <t>Primary Structure Type</t>
  </si>
  <si>
    <t>Secondary Structure Type</t>
  </si>
  <si>
    <t>Sulphide Units</t>
  </si>
  <si>
    <t>Fault Features</t>
  </si>
  <si>
    <t>Fault Degree</t>
  </si>
  <si>
    <t>Date Completed</t>
  </si>
  <si>
    <t>Sampled</t>
  </si>
  <si>
    <t>Reclaimed</t>
  </si>
  <si>
    <t>Project Name</t>
  </si>
  <si>
    <t>Drillhole Name</t>
  </si>
  <si>
    <t>Unit of Measure</t>
  </si>
  <si>
    <t>Measured Depth (m)</t>
  </si>
  <si>
    <t>Gravity TF (Deg)</t>
  </si>
  <si>
    <t>Magnetic TF (Deg)</t>
  </si>
  <si>
    <t>Gravity Total (G)</t>
  </si>
  <si>
    <t>Mag Total (nT)</t>
  </si>
  <si>
    <t>Mag Dip (Deg)</t>
  </si>
  <si>
    <t>ToolTemp (Deg C)</t>
  </si>
  <si>
    <t>Measurement Date (YYYY_MM_DD_hh_mm_ss)</t>
  </si>
  <si>
    <t>Firmware version</t>
  </si>
  <si>
    <t>Software version</t>
  </si>
  <si>
    <t>Tool SN</t>
  </si>
  <si>
    <t>Tool Name</t>
  </si>
  <si>
    <t>Notes</t>
  </si>
  <si>
    <t>Direction</t>
  </si>
  <si>
    <t>Operator</t>
  </si>
  <si>
    <t>Rig</t>
  </si>
  <si>
    <t>Latitude(DD)</t>
  </si>
  <si>
    <t>Longitude(DD)</t>
  </si>
  <si>
    <t>Location Input</t>
  </si>
  <si>
    <t>GravX (G)</t>
  </si>
  <si>
    <t>GravY (G)</t>
  </si>
  <si>
    <t>GravZ (G)</t>
  </si>
  <si>
    <t>MagX (nT)</t>
  </si>
  <si>
    <t>MagY (nT)</t>
  </si>
  <si>
    <t>MagZ (nT)</t>
  </si>
  <si>
    <t>Battery (V)</t>
  </si>
  <si>
    <t>QAQC Status</t>
  </si>
  <si>
    <t>Mag Total Reference (nT)</t>
  </si>
  <si>
    <t>Mag Dip Reference (Deg)</t>
  </si>
  <si>
    <t>Reference Source</t>
  </si>
  <si>
    <t>Magnetic Susceptibility (10^-3 SI)</t>
  </si>
  <si>
    <t>Box</t>
  </si>
  <si>
    <t>Top of hole, no sample</t>
  </si>
  <si>
    <t>-</t>
  </si>
  <si>
    <t>Standard - CDN ME-1601</t>
  </si>
  <si>
    <t>Blank</t>
  </si>
  <si>
    <t>Fault</t>
  </si>
  <si>
    <t>RG</t>
  </si>
  <si>
    <t>Bedding (S0)</t>
  </si>
  <si>
    <t>Unit Code</t>
  </si>
  <si>
    <t xml:space="preserve">Unit </t>
  </si>
  <si>
    <t>Vangorda FM</t>
  </si>
  <si>
    <t>F</t>
  </si>
  <si>
    <t>Coarse Reject Duplicate</t>
  </si>
  <si>
    <t>Standard - CDN ME-1902</t>
  </si>
  <si>
    <t>5A0</t>
  </si>
  <si>
    <t>F1</t>
  </si>
  <si>
    <t>Graphitic phyllite</t>
  </si>
  <si>
    <t>Intense fault zone</t>
  </si>
  <si>
    <t>RGH</t>
  </si>
  <si>
    <t>5A0Q</t>
  </si>
  <si>
    <t>5B0</t>
  </si>
  <si>
    <t>5B0Q</t>
  </si>
  <si>
    <t>4E4E</t>
  </si>
  <si>
    <t>4G4</t>
  </si>
  <si>
    <t>Pyrite (15%), Sphalerite (10%)</t>
  </si>
  <si>
    <t>5D0</t>
  </si>
  <si>
    <t>D938346</t>
  </si>
  <si>
    <t>D938347</t>
  </si>
  <si>
    <t>D938348</t>
  </si>
  <si>
    <t>D938349</t>
  </si>
  <si>
    <t>D938350</t>
  </si>
  <si>
    <t>D938351</t>
  </si>
  <si>
    <t>D938352</t>
  </si>
  <si>
    <t>D938353</t>
  </si>
  <si>
    <t>D938354</t>
  </si>
  <si>
    <t>D938355</t>
  </si>
  <si>
    <t>D938356</t>
  </si>
  <si>
    <t>D938357</t>
  </si>
  <si>
    <t>D938358</t>
  </si>
  <si>
    <t>D938359</t>
  </si>
  <si>
    <t>D938360</t>
  </si>
  <si>
    <t>D938361</t>
  </si>
  <si>
    <t>D938362</t>
  </si>
  <si>
    <t>D938363</t>
  </si>
  <si>
    <t>D938364</t>
  </si>
  <si>
    <t>D938365</t>
  </si>
  <si>
    <t>D938366</t>
  </si>
  <si>
    <t>D938367</t>
  </si>
  <si>
    <t>D938368</t>
  </si>
  <si>
    <t>D938369</t>
  </si>
  <si>
    <t>D938370</t>
  </si>
  <si>
    <t>D938371</t>
  </si>
  <si>
    <t>D938372</t>
  </si>
  <si>
    <t>D938373</t>
  </si>
  <si>
    <t>D938374</t>
  </si>
  <si>
    <t>D938375</t>
  </si>
  <si>
    <t>D938376</t>
  </si>
  <si>
    <t>D938377</t>
  </si>
  <si>
    <t>D938378</t>
  </si>
  <si>
    <t>D938379</t>
  </si>
  <si>
    <t>D938380</t>
  </si>
  <si>
    <t>22-015</t>
  </si>
  <si>
    <t>D938381</t>
  </si>
  <si>
    <t>D938382</t>
  </si>
  <si>
    <t>D938383</t>
  </si>
  <si>
    <t>D938384</t>
  </si>
  <si>
    <t>D938385</t>
  </si>
  <si>
    <t>D938386</t>
  </si>
  <si>
    <t>D938387</t>
  </si>
  <si>
    <t>D938388</t>
  </si>
  <si>
    <t>D938389</t>
  </si>
  <si>
    <t>D938390</t>
  </si>
  <si>
    <t>D938391</t>
  </si>
  <si>
    <t>D938392</t>
  </si>
  <si>
    <t>D938393</t>
  </si>
  <si>
    <t>D938394</t>
  </si>
  <si>
    <t>D938395</t>
  </si>
  <si>
    <t>D938396</t>
  </si>
  <si>
    <t>D938397</t>
  </si>
  <si>
    <t>D938398</t>
  </si>
  <si>
    <t>D938399</t>
  </si>
  <si>
    <t>D938400</t>
  </si>
  <si>
    <t>D938401</t>
  </si>
  <si>
    <t>D938402</t>
  </si>
  <si>
    <t>D938403</t>
  </si>
  <si>
    <t>D938404</t>
  </si>
  <si>
    <t>D938405</t>
  </si>
  <si>
    <t>D938406</t>
  </si>
  <si>
    <t>D938407</t>
  </si>
  <si>
    <t>D938408</t>
  </si>
  <si>
    <t>D938409</t>
  </si>
  <si>
    <t>D938410</t>
  </si>
  <si>
    <t>D938411</t>
  </si>
  <si>
    <t>D938412</t>
  </si>
  <si>
    <t>D938413</t>
  </si>
  <si>
    <t>D938414</t>
  </si>
  <si>
    <t>D938415</t>
  </si>
  <si>
    <t>D938416</t>
  </si>
  <si>
    <t>D938417</t>
  </si>
  <si>
    <t>D938418</t>
  </si>
  <si>
    <t>D938419</t>
  </si>
  <si>
    <t>D938420</t>
  </si>
  <si>
    <t>D938421</t>
  </si>
  <si>
    <t>D938422</t>
  </si>
  <si>
    <t>22-016</t>
  </si>
  <si>
    <t>Fault in graphitic phyllite</t>
  </si>
  <si>
    <t>Top of hole.  Rubbly and fragmented so no data collected</t>
  </si>
  <si>
    <t>4A4L(S)</t>
  </si>
  <si>
    <t>Baritic Sulphides</t>
  </si>
  <si>
    <t>Banded Sulphides</t>
  </si>
  <si>
    <t>Barite (70%), Sphalerite (15%), Pyrite (10%) Galena (5%)</t>
  </si>
  <si>
    <t>Pyrite (10%), Sphalerite (5%)</t>
  </si>
  <si>
    <t>Barite (20%), Sphalerite (4%)</t>
  </si>
  <si>
    <t>5F8</t>
  </si>
  <si>
    <t>Intermixed chloritic phyllite (5F8) and baritic sulphide (4G4).  Minor carbonate veining</t>
  </si>
  <si>
    <t>Graphitic phyllite with minor quartzite interbeds</t>
  </si>
  <si>
    <t>4A4F</t>
  </si>
  <si>
    <t>Re-healed and fractured and highly deforemd by fault zone (32 m)</t>
  </si>
  <si>
    <t>Sphalerite (5%), Pyrite (5%)</t>
  </si>
  <si>
    <t>Minor re-healed breccia texture</t>
  </si>
  <si>
    <t>Massive Sulphides</t>
  </si>
  <si>
    <t>Pyrite (70%)</t>
  </si>
  <si>
    <t>Highly fractured and broken (B)</t>
  </si>
  <si>
    <t>Minor malachite(?) from 9.28 to 9.38.  Upper contact 50TCA (formerly 4L9)</t>
  </si>
  <si>
    <t>Contacts bedding parallel.  (formerly 4L9)</t>
  </si>
  <si>
    <t>Chloritic laminar phyllite with banded sulphide and carbonate veining.  (formerly 4L9)</t>
  </si>
  <si>
    <t>Chloritic laminar phyllite with banded sulphide (41.75-42m) and carbonate veining.  (formerly 4L9)</t>
  </si>
  <si>
    <t>22-017</t>
  </si>
  <si>
    <t>1.3.</t>
  </si>
  <si>
    <t>Fold Axis</t>
  </si>
  <si>
    <t xml:space="preserve">Graphitic phyllite with abundant quartz veining and carbonate veining up to 50 cm wide.  </t>
  </si>
  <si>
    <t>Pyrite (5%), Pyrrhotite (2%)</t>
  </si>
  <si>
    <t xml:space="preserve">Intensely gouged and broken fault zone.  40TCA lower contact.  </t>
  </si>
  <si>
    <t>Chloritic laminar phyllite with carbonate veining.  (formerly 4L9)</t>
  </si>
  <si>
    <t>4F4</t>
  </si>
  <si>
    <t>Sphalerite (60%), Pyrite (30%)</t>
  </si>
  <si>
    <t>4H74</t>
  </si>
  <si>
    <t>Pyrrhotite (75%), minor sphalerite</t>
  </si>
  <si>
    <t>Barite alternative with banded sulphide in quartzite</t>
  </si>
  <si>
    <t>Barite (35%), Sphalerite (15%), Pyrite (10%) Galena (5%)</t>
  </si>
  <si>
    <t>5L4</t>
  </si>
  <si>
    <t>?</t>
  </si>
  <si>
    <t>Sphalerite (5%), Pyrite (5%), Galena (2%)</t>
  </si>
  <si>
    <t>Beige exhalite(?) that is tuffaceos.  Not siliceous</t>
  </si>
  <si>
    <t>Massive to Banded sulphide</t>
  </si>
  <si>
    <t>Pyrite (30%), Sphalerite (5%)</t>
  </si>
  <si>
    <t>Grum 2022 Drill Planning</t>
  </si>
  <si>
    <t>Planned ID</t>
  </si>
  <si>
    <t>Order</t>
  </si>
  <si>
    <t>Hole-ID</t>
  </si>
  <si>
    <t>Zone</t>
  </si>
  <si>
    <t>Drill Status</t>
  </si>
  <si>
    <t>Pad Status</t>
  </si>
  <si>
    <t>Drill ID</t>
  </si>
  <si>
    <t>Easting (proposed)</t>
  </si>
  <si>
    <t>Northing (proposed)</t>
  </si>
  <si>
    <t>Total Depth</t>
  </si>
  <si>
    <t>Final Easting</t>
  </si>
  <si>
    <t>Final Northing</t>
  </si>
  <si>
    <t>Final Elevation</t>
  </si>
  <si>
    <t>Final Depth (m)</t>
  </si>
  <si>
    <t>Casing in/out</t>
  </si>
  <si>
    <t>DH Survey</t>
  </si>
  <si>
    <t>RTK (collar survey)</t>
  </si>
  <si>
    <t>Collar + tag?</t>
  </si>
  <si>
    <t>Plugged?</t>
  </si>
  <si>
    <t xml:space="preserve">Logged </t>
  </si>
  <si>
    <t>Grum</t>
  </si>
  <si>
    <t>Cancelled</t>
  </si>
  <si>
    <t>Drill 1</t>
  </si>
  <si>
    <t>Out</t>
  </si>
  <si>
    <t>Y</t>
  </si>
  <si>
    <t>N</t>
  </si>
  <si>
    <t>MG-22-G04</t>
  </si>
  <si>
    <t>Complete</t>
  </si>
  <si>
    <t>MG-22-G03</t>
  </si>
  <si>
    <t>MG-22-G02</t>
  </si>
  <si>
    <t>MG-22-G01</t>
  </si>
  <si>
    <t>MG-22-G06</t>
  </si>
  <si>
    <t>MG-22-G08</t>
  </si>
  <si>
    <t>MG-22-G07</t>
  </si>
  <si>
    <t>22GMET09</t>
  </si>
  <si>
    <t>MG-22-G05</t>
  </si>
  <si>
    <t>NG-22-G03</t>
  </si>
  <si>
    <t>1 - No Reaction</t>
  </si>
  <si>
    <t>3 - Medium Weathered</t>
  </si>
  <si>
    <t>3 - Medium</t>
  </si>
  <si>
    <t>NA</t>
  </si>
  <si>
    <t>Casing to 3m</t>
  </si>
  <si>
    <t>4 - Hard</t>
  </si>
  <si>
    <t>1 - Unweathered</t>
  </si>
  <si>
    <t>3 - Moderate</t>
  </si>
  <si>
    <t>Hard, very hard, and soft averaging to medium hardness</t>
  </si>
  <si>
    <t>2 - Soft</t>
  </si>
  <si>
    <t>5 - Very Hard</t>
  </si>
  <si>
    <t>Qualitative max ff = 150</t>
  </si>
  <si>
    <t>fold to 20 degree at 69.4m</t>
  </si>
  <si>
    <t>fold to 0 degree at 77.85</t>
  </si>
  <si>
    <t>big fault, clay</t>
  </si>
  <si>
    <t>GRUM</t>
  </si>
  <si>
    <t>Metres</t>
  </si>
  <si>
    <t>2022_11_03_23_41_12</t>
  </si>
  <si>
    <t>v1.00</t>
  </si>
  <si>
    <t>6.2.3008</t>
  </si>
  <si>
    <t>EZ-TRAC</t>
  </si>
  <si>
    <t>IN</t>
  </si>
  <si>
    <t>NAILZ</t>
  </si>
  <si>
    <t>Device</t>
  </si>
  <si>
    <t>OK</t>
  </si>
  <si>
    <t>Passed</t>
  </si>
  <si>
    <t>Auto</t>
  </si>
  <si>
    <t>2022_11_04_02_23_34</t>
  </si>
  <si>
    <t>2022_11_04_05_44_31</t>
  </si>
  <si>
    <t>Failed - MT</t>
  </si>
  <si>
    <t>2022_11_04_08_21_56</t>
  </si>
  <si>
    <t>Failed - MD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</si>
</sst>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9" applyNumberFormat="0" applyAlignment="0" applyProtection="0"/>
  </cellStyleXfs>
  <cellXfs count="47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0" borderId="6" xfId="0" applyBorder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4" xfId="0" applyFont="1" applyFill="1" applyBorder="1"/>
    <xf numFmtId="0" fontId="3" fillId="0" borderId="0" xfId="0" applyFont="1"/>
    <xf numFmtId="11" fontId="0" fillId="0" borderId="0" xfId="0" applyNumberFormat="1"/>
    <xf numFmtId="0" fontId="0" fillId="0" borderId="0" xfId="0" applyAlignment="1">
      <alignment horizontal="center" vertical="center"/>
    </xf>
    <xf numFmtId="0" fontId="0" fillId="0" borderId="11" xfId="0" applyBorder="1"/>
    <xf numFmtId="0" fontId="8" fillId="0" borderId="0" xfId="0" applyFont="1"/>
    <xf numFmtId="0" fontId="3" fillId="0" borderId="12" xfId="0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4" xfId="0" applyBorder="1"/>
    <xf numFmtId="2" fontId="0" fillId="0" borderId="0" xfId="0" applyNumberFormat="1"/>
    <xf numFmtId="0" fontId="6" fillId="3" borderId="0" xfId="1" applyFont="1" applyBorder="1"/>
    <xf numFmtId="0" fontId="0" fillId="0" borderId="0" xfId="0" applyAlignment="1">
      <alignment horizontal="right"/>
    </xf>
    <xf numFmtId="0" fontId="7" fillId="0" borderId="10" xfId="0" applyFont="1" applyBorder="1" applyAlignment="1">
      <alignment horizontal="center"/>
    </xf>
    <xf numFmtId="0" fontId="2" fillId="2" borderId="3" xfId="0" applyFont="1" applyFill="1" applyBorder="1"/>
    <xf numFmtId="0" fontId="2" fillId="2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</cellXfs>
  <cellStyles count="2">
    <cellStyle name="Calculation" xfId="1" builtinId="22"/>
    <cellStyle name="Normal" xfId="0" builtinId="0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242C-147A-4DFC-958F-6E8EF282ADE5}">
  <dimension ref="A1:AA11"/>
  <sheetViews>
    <sheetView workbookViewId="0">
      <selection activeCell="I26" sqref="I26"/>
    </sheetView>
  </sheetViews>
  <sheetFormatPr defaultRowHeight="14.4" x14ac:dyDescent="0.3"/>
  <cols>
    <col min="1" max="1" width="18.6640625" customWidth="1"/>
    <col min="2" max="2" width="12.88671875" bestFit="1" customWidth="1"/>
    <col min="3" max="3" width="11.88671875" customWidth="1"/>
    <col min="4" max="4" width="6.33203125" customWidth="1"/>
    <col min="5" max="5" width="11.44140625" bestFit="1" customWidth="1"/>
    <col min="6" max="6" width="14.109375" bestFit="1" customWidth="1"/>
    <col min="7" max="7" width="17.88671875" bestFit="1" customWidth="1"/>
    <col min="8" max="8" width="20.44140625" bestFit="1" customWidth="1"/>
    <col min="9" max="9" width="22.21875" bestFit="1" customWidth="1"/>
    <col min="10" max="10" width="17.33203125" bestFit="1" customWidth="1"/>
    <col min="11" max="11" width="18.88671875" bestFit="1" customWidth="1"/>
    <col min="12" max="12" width="16" customWidth="1"/>
    <col min="13" max="13" width="15.33203125" bestFit="1" customWidth="1"/>
    <col min="14" max="14" width="17" bestFit="1" customWidth="1"/>
    <col min="15" max="15" width="17.5546875" bestFit="1" customWidth="1"/>
    <col min="16" max="16" width="11.109375" bestFit="1" customWidth="1"/>
    <col min="17" max="18" width="11.109375" customWidth="1"/>
    <col min="19" max="19" width="12.6640625" bestFit="1" customWidth="1"/>
    <col min="20" max="20" width="11.6640625" bestFit="1" customWidth="1"/>
    <col min="21" max="23" width="11.6640625" customWidth="1"/>
  </cols>
  <sheetData>
    <row r="1" spans="1:27" ht="16.2" thickBot="1" x14ac:dyDescent="0.35">
      <c r="A1" s="42" t="s">
        <v>231</v>
      </c>
      <c r="B1" s="42"/>
      <c r="C1" s="42"/>
      <c r="E1" s="9"/>
      <c r="F1" s="9"/>
      <c r="G1" s="9"/>
      <c r="H1" s="10"/>
      <c r="I1" s="9"/>
      <c r="J1" s="9"/>
      <c r="K1" s="7"/>
      <c r="L1" s="7"/>
      <c r="M1" s="11"/>
      <c r="N1" s="12"/>
      <c r="P1" s="13"/>
      <c r="Q1" s="5"/>
      <c r="R1" s="5"/>
      <c r="S1" s="14"/>
    </row>
    <row r="2" spans="1:27" ht="15" thickBot="1" x14ac:dyDescent="0.35">
      <c r="A2" s="15" t="s">
        <v>232</v>
      </c>
      <c r="B2" s="16" t="s">
        <v>233</v>
      </c>
      <c r="C2" s="17" t="s">
        <v>234</v>
      </c>
      <c r="D2" s="16" t="s">
        <v>235</v>
      </c>
      <c r="E2" s="16" t="s">
        <v>22</v>
      </c>
      <c r="F2" s="16" t="s">
        <v>48</v>
      </c>
      <c r="G2" s="16" t="s">
        <v>236</v>
      </c>
      <c r="H2" s="16" t="s">
        <v>237</v>
      </c>
      <c r="I2" s="16" t="s">
        <v>238</v>
      </c>
      <c r="J2" s="18" t="s">
        <v>239</v>
      </c>
      <c r="K2" s="18" t="s">
        <v>240</v>
      </c>
      <c r="L2" s="18" t="s">
        <v>18</v>
      </c>
      <c r="M2" s="19" t="s">
        <v>19</v>
      </c>
      <c r="N2" s="16" t="s">
        <v>20</v>
      </c>
      <c r="O2" s="16" t="s">
        <v>241</v>
      </c>
      <c r="P2" s="17" t="s">
        <v>242</v>
      </c>
      <c r="Q2" s="17" t="s">
        <v>243</v>
      </c>
      <c r="R2" s="17" t="s">
        <v>244</v>
      </c>
      <c r="S2" s="17" t="s">
        <v>245</v>
      </c>
      <c r="T2" s="16" t="s">
        <v>246</v>
      </c>
      <c r="U2" s="16" t="s">
        <v>247</v>
      </c>
      <c r="V2" s="16" t="s">
        <v>248</v>
      </c>
      <c r="W2" s="16" t="s">
        <v>249</v>
      </c>
      <c r="X2" s="16" t="s">
        <v>250</v>
      </c>
      <c r="Y2" s="16" t="s">
        <v>251</v>
      </c>
      <c r="Z2" s="16" t="s">
        <v>49</v>
      </c>
      <c r="AA2" s="16" t="s">
        <v>50</v>
      </c>
    </row>
    <row r="3" spans="1:27" x14ac:dyDescent="0.3">
      <c r="A3" s="4" t="s">
        <v>31</v>
      </c>
      <c r="B3" s="4"/>
      <c r="C3" s="20"/>
      <c r="D3" s="4" t="s">
        <v>252</v>
      </c>
      <c r="E3" s="21"/>
      <c r="F3" s="21"/>
      <c r="G3" s="22" t="s">
        <v>253</v>
      </c>
      <c r="H3" s="22" t="s">
        <v>253</v>
      </c>
      <c r="I3" s="4" t="s">
        <v>254</v>
      </c>
      <c r="J3" s="23">
        <v>592229.04192300001</v>
      </c>
      <c r="K3" s="23">
        <v>6905486.9724599998</v>
      </c>
      <c r="L3" s="23">
        <v>1227.80303061</v>
      </c>
      <c r="M3" s="24">
        <v>130</v>
      </c>
      <c r="N3" s="4">
        <v>75</v>
      </c>
      <c r="O3" s="4">
        <v>35</v>
      </c>
      <c r="P3" s="25"/>
      <c r="Q3" s="25"/>
      <c r="R3" s="25"/>
      <c r="S3" s="25"/>
      <c r="T3" s="4" t="s">
        <v>255</v>
      </c>
      <c r="U3" s="3" t="s">
        <v>256</v>
      </c>
      <c r="V3" s="4" t="s">
        <v>256</v>
      </c>
      <c r="W3" s="4" t="s">
        <v>256</v>
      </c>
      <c r="X3" s="4" t="s">
        <v>256</v>
      </c>
      <c r="Y3" s="4" t="s">
        <v>256</v>
      </c>
      <c r="Z3" s="4" t="s">
        <v>257</v>
      </c>
      <c r="AA3" s="4" t="s">
        <v>256</v>
      </c>
    </row>
    <row r="4" spans="1:27" x14ac:dyDescent="0.3">
      <c r="A4" s="3" t="s">
        <v>32</v>
      </c>
      <c r="B4" s="3">
        <v>4</v>
      </c>
      <c r="C4" s="26" t="s">
        <v>258</v>
      </c>
      <c r="D4" s="4" t="s">
        <v>252</v>
      </c>
      <c r="E4" s="27">
        <v>44868</v>
      </c>
      <c r="F4" s="27">
        <v>44869</v>
      </c>
      <c r="G4" s="28" t="s">
        <v>259</v>
      </c>
      <c r="H4" s="29" t="s">
        <v>259</v>
      </c>
      <c r="I4" s="4" t="s">
        <v>254</v>
      </c>
      <c r="J4" s="30">
        <v>592138.33686799998</v>
      </c>
      <c r="K4" s="30">
        <v>6905421.1787299998</v>
      </c>
      <c r="L4" s="30">
        <v>1227</v>
      </c>
      <c r="M4" s="31">
        <v>130</v>
      </c>
      <c r="N4" s="3">
        <v>80</v>
      </c>
      <c r="O4" s="3">
        <v>100</v>
      </c>
      <c r="P4" s="32">
        <v>592142</v>
      </c>
      <c r="Q4" s="32">
        <v>6905422</v>
      </c>
      <c r="R4" s="32">
        <v>1228</v>
      </c>
      <c r="S4" s="33">
        <v>102</v>
      </c>
      <c r="T4" s="4" t="s">
        <v>255</v>
      </c>
      <c r="U4" s="3" t="s">
        <v>256</v>
      </c>
      <c r="V4" s="4" t="s">
        <v>256</v>
      </c>
      <c r="W4" s="4" t="s">
        <v>256</v>
      </c>
      <c r="X4" s="4" t="s">
        <v>256</v>
      </c>
      <c r="Y4" s="4" t="s">
        <v>256</v>
      </c>
      <c r="Z4" s="4" t="s">
        <v>257</v>
      </c>
      <c r="AA4" s="4" t="s">
        <v>256</v>
      </c>
    </row>
    <row r="5" spans="1:27" x14ac:dyDescent="0.3">
      <c r="A5" s="3" t="s">
        <v>33</v>
      </c>
      <c r="B5" s="3">
        <v>3</v>
      </c>
      <c r="C5" s="26" t="s">
        <v>260</v>
      </c>
      <c r="D5" s="4" t="s">
        <v>252</v>
      </c>
      <c r="E5" s="27">
        <v>44864</v>
      </c>
      <c r="F5" s="27">
        <v>44867</v>
      </c>
      <c r="G5" s="28" t="s">
        <v>259</v>
      </c>
      <c r="H5" s="29" t="s">
        <v>259</v>
      </c>
      <c r="I5" s="4" t="s">
        <v>254</v>
      </c>
      <c r="J5" s="30">
        <v>592104.25763600005</v>
      </c>
      <c r="K5" s="30">
        <v>6905334.5679200003</v>
      </c>
      <c r="L5" s="30">
        <v>1227.57737241</v>
      </c>
      <c r="M5" s="31">
        <v>140</v>
      </c>
      <c r="N5" s="3">
        <v>85</v>
      </c>
      <c r="O5" s="3">
        <v>290</v>
      </c>
      <c r="P5" s="32">
        <v>592104</v>
      </c>
      <c r="Q5" s="32">
        <v>6905337</v>
      </c>
      <c r="R5" s="32">
        <v>1223</v>
      </c>
      <c r="S5" s="33">
        <v>292</v>
      </c>
      <c r="T5" s="4" t="s">
        <v>255</v>
      </c>
      <c r="U5" s="3" t="s">
        <v>256</v>
      </c>
      <c r="V5" s="4" t="s">
        <v>256</v>
      </c>
      <c r="W5" s="4" t="s">
        <v>256</v>
      </c>
      <c r="X5" s="4" t="s">
        <v>256</v>
      </c>
      <c r="Y5" s="4" t="s">
        <v>256</v>
      </c>
      <c r="Z5" s="4" t="s">
        <v>257</v>
      </c>
      <c r="AA5" s="4" t="s">
        <v>256</v>
      </c>
    </row>
    <row r="6" spans="1:27" x14ac:dyDescent="0.3">
      <c r="A6" s="3" t="s">
        <v>34</v>
      </c>
      <c r="B6" s="3">
        <v>2</v>
      </c>
      <c r="C6" s="26" t="s">
        <v>261</v>
      </c>
      <c r="D6" s="4" t="s">
        <v>252</v>
      </c>
      <c r="E6" s="27">
        <v>44860</v>
      </c>
      <c r="F6" s="27">
        <v>44864</v>
      </c>
      <c r="G6" s="28" t="s">
        <v>259</v>
      </c>
      <c r="H6" s="29" t="s">
        <v>259</v>
      </c>
      <c r="I6" s="4" t="s">
        <v>254</v>
      </c>
      <c r="J6" s="30">
        <v>592020.15</v>
      </c>
      <c r="K6" s="30">
        <v>6905246</v>
      </c>
      <c r="L6" s="30">
        <v>1228.7406068400001</v>
      </c>
      <c r="M6" s="31">
        <v>130</v>
      </c>
      <c r="N6" s="3">
        <v>65</v>
      </c>
      <c r="O6" s="3">
        <v>280</v>
      </c>
      <c r="P6" s="32">
        <v>592020</v>
      </c>
      <c r="Q6" s="32">
        <v>6905247</v>
      </c>
      <c r="R6" s="32">
        <v>1222</v>
      </c>
      <c r="S6" s="33">
        <v>289</v>
      </c>
      <c r="T6" s="4" t="s">
        <v>255</v>
      </c>
      <c r="U6" s="3" t="s">
        <v>256</v>
      </c>
      <c r="V6" s="4" t="s">
        <v>256</v>
      </c>
      <c r="W6" s="4" t="s">
        <v>256</v>
      </c>
      <c r="X6" s="4" t="s">
        <v>256</v>
      </c>
      <c r="Y6" s="4" t="s">
        <v>256</v>
      </c>
      <c r="Z6" s="4" t="s">
        <v>257</v>
      </c>
      <c r="AA6" s="4" t="s">
        <v>256</v>
      </c>
    </row>
    <row r="7" spans="1:27" x14ac:dyDescent="0.3">
      <c r="A7" s="3" t="s">
        <v>35</v>
      </c>
      <c r="B7" s="3">
        <v>1</v>
      </c>
      <c r="C7" s="26" t="s">
        <v>262</v>
      </c>
      <c r="D7" s="4" t="s">
        <v>252</v>
      </c>
      <c r="E7" s="27">
        <v>44856</v>
      </c>
      <c r="F7" s="27">
        <v>44860</v>
      </c>
      <c r="G7" s="28" t="s">
        <v>259</v>
      </c>
      <c r="H7" s="29" t="s">
        <v>259</v>
      </c>
      <c r="I7" s="4" t="s">
        <v>254</v>
      </c>
      <c r="J7" s="30">
        <v>592020.149386</v>
      </c>
      <c r="K7" s="30">
        <v>6905246.6311299996</v>
      </c>
      <c r="L7" s="30">
        <v>1228.7406068400001</v>
      </c>
      <c r="M7" s="31">
        <v>70</v>
      </c>
      <c r="N7" s="3">
        <v>85</v>
      </c>
      <c r="O7" s="3">
        <v>280</v>
      </c>
      <c r="P7" s="32">
        <v>592020</v>
      </c>
      <c r="Q7" s="32">
        <v>6905247</v>
      </c>
      <c r="R7" s="32">
        <v>1222</v>
      </c>
      <c r="S7" s="33">
        <v>282</v>
      </c>
      <c r="T7" s="4" t="s">
        <v>255</v>
      </c>
      <c r="U7" s="3" t="s">
        <v>256</v>
      </c>
      <c r="V7" s="4" t="s">
        <v>256</v>
      </c>
      <c r="W7" s="4" t="s">
        <v>256</v>
      </c>
      <c r="X7" s="4" t="s">
        <v>256</v>
      </c>
      <c r="Y7" s="4" t="s">
        <v>256</v>
      </c>
      <c r="Z7" s="4" t="s">
        <v>257</v>
      </c>
      <c r="AA7" s="4" t="s">
        <v>256</v>
      </c>
    </row>
    <row r="8" spans="1:27" x14ac:dyDescent="0.3">
      <c r="A8" s="3" t="s">
        <v>36</v>
      </c>
      <c r="B8" s="3">
        <v>6</v>
      </c>
      <c r="C8" s="26" t="s">
        <v>263</v>
      </c>
      <c r="D8" s="4" t="s">
        <v>252</v>
      </c>
      <c r="E8" s="27">
        <v>44873</v>
      </c>
      <c r="F8" s="27">
        <v>44876</v>
      </c>
      <c r="G8" s="28" t="s">
        <v>259</v>
      </c>
      <c r="H8" s="29" t="s">
        <v>259</v>
      </c>
      <c r="I8" s="4" t="s">
        <v>254</v>
      </c>
      <c r="J8" s="30">
        <v>592338.22330499999</v>
      </c>
      <c r="K8" s="30">
        <v>6904697.0553299999</v>
      </c>
      <c r="L8" s="30">
        <v>1264.80040721</v>
      </c>
      <c r="M8" s="31">
        <v>65</v>
      </c>
      <c r="N8" s="3">
        <v>85</v>
      </c>
      <c r="O8" s="3">
        <v>190</v>
      </c>
      <c r="P8" s="32">
        <v>592337</v>
      </c>
      <c r="Q8" s="32">
        <v>6904699</v>
      </c>
      <c r="R8" s="32">
        <v>1300</v>
      </c>
      <c r="S8" s="33">
        <v>189</v>
      </c>
      <c r="T8" s="4" t="s">
        <v>255</v>
      </c>
      <c r="U8" s="3" t="s">
        <v>256</v>
      </c>
      <c r="V8" s="4" t="s">
        <v>256</v>
      </c>
      <c r="W8" s="4" t="s">
        <v>256</v>
      </c>
      <c r="X8" s="4" t="s">
        <v>256</v>
      </c>
      <c r="Y8" s="4" t="s">
        <v>256</v>
      </c>
      <c r="Z8" s="4" t="s">
        <v>257</v>
      </c>
      <c r="AA8" s="4" t="s">
        <v>256</v>
      </c>
    </row>
    <row r="9" spans="1:27" x14ac:dyDescent="0.3">
      <c r="A9" s="3" t="s">
        <v>37</v>
      </c>
      <c r="B9" s="3">
        <v>7</v>
      </c>
      <c r="C9" s="26" t="s">
        <v>264</v>
      </c>
      <c r="D9" s="4" t="s">
        <v>252</v>
      </c>
      <c r="E9" s="27">
        <v>44879</v>
      </c>
      <c r="F9" s="27">
        <v>44881</v>
      </c>
      <c r="G9" s="28" t="s">
        <v>259</v>
      </c>
      <c r="H9" s="29" t="s">
        <v>259</v>
      </c>
      <c r="I9" s="4" t="s">
        <v>254</v>
      </c>
      <c r="J9" s="30">
        <v>592383.51956499997</v>
      </c>
      <c r="K9" s="30">
        <v>6904657.2867000001</v>
      </c>
      <c r="L9" s="30">
        <v>1262.2061097599999</v>
      </c>
      <c r="M9" s="31">
        <v>45</v>
      </c>
      <c r="N9" s="3">
        <v>85</v>
      </c>
      <c r="O9" s="3">
        <v>180</v>
      </c>
      <c r="P9" s="33">
        <v>592381</v>
      </c>
      <c r="Q9" s="33">
        <v>6904657</v>
      </c>
      <c r="R9" s="33">
        <v>1252</v>
      </c>
      <c r="S9" s="33">
        <v>180</v>
      </c>
      <c r="T9" s="4" t="s">
        <v>255</v>
      </c>
      <c r="U9" s="3" t="s">
        <v>256</v>
      </c>
      <c r="V9" s="4" t="s">
        <v>256</v>
      </c>
      <c r="W9" s="4" t="s">
        <v>256</v>
      </c>
      <c r="X9" s="4" t="s">
        <v>256</v>
      </c>
      <c r="Y9" s="4" t="s">
        <v>256</v>
      </c>
      <c r="Z9" s="4" t="s">
        <v>257</v>
      </c>
      <c r="AA9" s="4" t="s">
        <v>256</v>
      </c>
    </row>
    <row r="10" spans="1:27" x14ac:dyDescent="0.3">
      <c r="A10" s="3" t="s">
        <v>38</v>
      </c>
      <c r="B10" s="3">
        <v>8</v>
      </c>
      <c r="C10" s="26" t="s">
        <v>265</v>
      </c>
      <c r="D10" s="4" t="s">
        <v>252</v>
      </c>
      <c r="E10" s="27">
        <v>44876</v>
      </c>
      <c r="F10" s="27">
        <v>44878</v>
      </c>
      <c r="G10" s="28" t="s">
        <v>259</v>
      </c>
      <c r="H10" s="29" t="s">
        <v>259</v>
      </c>
      <c r="I10" s="4" t="s">
        <v>254</v>
      </c>
      <c r="J10" s="30">
        <v>592431.51489400002</v>
      </c>
      <c r="K10" s="30">
        <v>6904618.2739500003</v>
      </c>
      <c r="L10" s="30">
        <v>1254.83301669</v>
      </c>
      <c r="M10" s="31">
        <v>45</v>
      </c>
      <c r="N10" s="3">
        <v>85</v>
      </c>
      <c r="O10" s="3">
        <v>135</v>
      </c>
      <c r="P10" s="33">
        <v>592433</v>
      </c>
      <c r="Q10" s="33">
        <v>6904622</v>
      </c>
      <c r="R10" s="33">
        <v>1234</v>
      </c>
      <c r="S10" s="33">
        <v>135</v>
      </c>
      <c r="T10" s="4" t="s">
        <v>255</v>
      </c>
      <c r="U10" s="3" t="s">
        <v>256</v>
      </c>
      <c r="V10" s="4" t="s">
        <v>256</v>
      </c>
      <c r="W10" s="4" t="s">
        <v>256</v>
      </c>
      <c r="X10" s="4" t="s">
        <v>256</v>
      </c>
      <c r="Y10" s="4" t="s">
        <v>256</v>
      </c>
      <c r="Z10" s="4" t="s">
        <v>257</v>
      </c>
      <c r="AA10" s="4" t="s">
        <v>256</v>
      </c>
    </row>
    <row r="11" spans="1:27" x14ac:dyDescent="0.3">
      <c r="A11" s="34" t="s">
        <v>266</v>
      </c>
      <c r="B11" s="3">
        <v>5</v>
      </c>
      <c r="C11" s="26" t="s">
        <v>267</v>
      </c>
      <c r="D11" s="4" t="s">
        <v>252</v>
      </c>
      <c r="E11" s="27">
        <v>44869</v>
      </c>
      <c r="F11" s="27">
        <v>44870</v>
      </c>
      <c r="G11" s="28" t="s">
        <v>259</v>
      </c>
      <c r="H11" s="29" t="s">
        <v>259</v>
      </c>
      <c r="I11" s="4" t="s">
        <v>254</v>
      </c>
      <c r="J11" s="35">
        <v>592138.34</v>
      </c>
      <c r="K11" s="35">
        <v>6905421.1799999997</v>
      </c>
      <c r="L11" s="35">
        <v>1227</v>
      </c>
      <c r="M11" s="31">
        <v>35</v>
      </c>
      <c r="N11" s="3">
        <v>60</v>
      </c>
      <c r="O11" s="3">
        <v>80</v>
      </c>
      <c r="P11" s="33">
        <v>592145</v>
      </c>
      <c r="Q11" s="33">
        <v>6905421</v>
      </c>
      <c r="R11" s="33">
        <v>1228</v>
      </c>
      <c r="S11" s="33">
        <v>82</v>
      </c>
      <c r="T11" s="3"/>
      <c r="U11" s="3"/>
      <c r="V11" s="3"/>
      <c r="W11" s="3"/>
      <c r="X11" s="3"/>
      <c r="Y11" s="3"/>
      <c r="Z11" s="3"/>
      <c r="AA11" s="3"/>
    </row>
  </sheetData>
  <mergeCells count="1">
    <mergeCell ref="A1:C1"/>
  </mergeCells>
  <conditionalFormatting sqref="E1:J1 E2:I11">
    <cfRule type="containsText" dxfId="0" priority="1" operator="containsText" text="Y">
      <formula>NOT(ISERROR(SEARCH("Y",E1)))</formula>
    </cfRule>
  </conditionalFormatting>
  <dataValidations count="2">
    <dataValidation type="list" allowBlank="1" showInputMessage="1" showErrorMessage="1" sqref="K2:K9" xr:uid="{E040A529-61BE-4B64-959A-54D1258D1ABA}">
      <formula1>"Incomplete, Pending, Complete"</formula1>
    </dataValidation>
    <dataValidation type="list" allowBlank="1" showInputMessage="1" showErrorMessage="1" sqref="L2:O9" xr:uid="{C0BCEA6B-F2ED-4F9D-AF4C-AE4D66CAEF40}">
      <formula1>"Pending, In Progress, Complete"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4F0B-A888-48F7-8AED-25E0C2D5C28D}">
  <sheetPr>
    <tabColor rgb="FF00B0F0"/>
  </sheetPr>
  <dimension ref="A1:H79"/>
  <sheetViews>
    <sheetView zoomScale="82" workbookViewId="0">
      <selection activeCell="C28" sqref="C28"/>
    </sheetView>
  </sheetViews>
  <sheetFormatPr defaultRowHeight="14.4" x14ac:dyDescent="0.3"/>
  <cols>
    <col min="1" max="1" width="13.77734375" customWidth="1"/>
    <col min="2" max="2" width="15" customWidth="1"/>
    <col min="3" max="3" width="13.109375" bestFit="1" customWidth="1"/>
    <col min="4" max="4" width="21.77734375" customWidth="1"/>
    <col min="5" max="5" width="22.109375" bestFit="1" customWidth="1"/>
    <col min="6" max="6" width="17.6640625" customWidth="1"/>
    <col min="7" max="7" width="27.44140625" customWidth="1"/>
    <col min="8" max="8" width="30.33203125" customWidth="1"/>
  </cols>
  <sheetData>
    <row r="1" spans="1:8" ht="18" thickBot="1" x14ac:dyDescent="0.35">
      <c r="A1" s="36" t="s">
        <v>2</v>
      </c>
      <c r="B1" s="36" t="s">
        <v>3</v>
      </c>
      <c r="C1" s="1" t="s">
        <v>8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>
        <v>0</v>
      </c>
      <c r="B2">
        <v>3.1</v>
      </c>
      <c r="H2" t="s">
        <v>86</v>
      </c>
    </row>
    <row r="3" spans="1:8" x14ac:dyDescent="0.3">
      <c r="A3">
        <f>B2</f>
        <v>3.1</v>
      </c>
      <c r="B3">
        <v>4.6399999999999997</v>
      </c>
      <c r="C3">
        <v>1.06</v>
      </c>
      <c r="D3" t="s">
        <v>111</v>
      </c>
      <c r="F3" t="s">
        <v>146</v>
      </c>
    </row>
    <row r="4" spans="1:8" x14ac:dyDescent="0.3">
      <c r="A4">
        <f t="shared" ref="A4:A67" si="0">B3</f>
        <v>4.6399999999999997</v>
      </c>
      <c r="B4">
        <v>6.1</v>
      </c>
      <c r="C4">
        <v>1.39</v>
      </c>
      <c r="D4" t="s">
        <v>112</v>
      </c>
      <c r="F4" t="s">
        <v>146</v>
      </c>
    </row>
    <row r="5" spans="1:8" x14ac:dyDescent="0.3">
      <c r="A5">
        <f t="shared" si="0"/>
        <v>6.1</v>
      </c>
      <c r="B5">
        <v>7.37</v>
      </c>
      <c r="C5">
        <v>1.1499999999999999</v>
      </c>
      <c r="D5" t="s">
        <v>113</v>
      </c>
      <c r="F5" t="s">
        <v>146</v>
      </c>
    </row>
    <row r="6" spans="1:8" x14ac:dyDescent="0.3">
      <c r="A6">
        <f t="shared" si="0"/>
        <v>7.37</v>
      </c>
      <c r="B6">
        <v>9.2799999999999994</v>
      </c>
      <c r="C6">
        <v>1.74</v>
      </c>
      <c r="D6" t="s">
        <v>114</v>
      </c>
      <c r="F6" t="s">
        <v>146</v>
      </c>
    </row>
    <row r="7" spans="1:8" x14ac:dyDescent="0.3">
      <c r="A7">
        <f t="shared" si="0"/>
        <v>9.2799999999999994</v>
      </c>
      <c r="B7">
        <v>11.15</v>
      </c>
      <c r="C7">
        <v>1.87</v>
      </c>
      <c r="D7" t="s">
        <v>115</v>
      </c>
      <c r="F7" t="s">
        <v>146</v>
      </c>
    </row>
    <row r="8" spans="1:8" x14ac:dyDescent="0.3">
      <c r="A8">
        <f t="shared" si="0"/>
        <v>11.15</v>
      </c>
      <c r="B8">
        <v>12.61</v>
      </c>
      <c r="C8">
        <v>1.46</v>
      </c>
      <c r="D8" t="s">
        <v>116</v>
      </c>
      <c r="F8" t="s">
        <v>189</v>
      </c>
    </row>
    <row r="9" spans="1:8" x14ac:dyDescent="0.3">
      <c r="A9">
        <f t="shared" si="0"/>
        <v>12.61</v>
      </c>
      <c r="B9">
        <v>14.23</v>
      </c>
      <c r="C9">
        <v>1.62</v>
      </c>
      <c r="D9" t="s">
        <v>117</v>
      </c>
      <c r="F9" t="s">
        <v>189</v>
      </c>
    </row>
    <row r="10" spans="1:8" x14ac:dyDescent="0.3">
      <c r="A10">
        <f t="shared" si="0"/>
        <v>14.23</v>
      </c>
      <c r="B10">
        <v>15.9</v>
      </c>
      <c r="C10">
        <v>1.67</v>
      </c>
      <c r="D10" t="s">
        <v>118</v>
      </c>
      <c r="F10" t="s">
        <v>189</v>
      </c>
    </row>
    <row r="11" spans="1:8" x14ac:dyDescent="0.3">
      <c r="A11">
        <f t="shared" si="0"/>
        <v>15.9</v>
      </c>
      <c r="B11">
        <v>17</v>
      </c>
      <c r="C11">
        <v>1.1000000000000001</v>
      </c>
      <c r="D11" t="s">
        <v>119</v>
      </c>
      <c r="F11" t="s">
        <v>189</v>
      </c>
    </row>
    <row r="12" spans="1:8" x14ac:dyDescent="0.3">
      <c r="A12">
        <f t="shared" si="0"/>
        <v>17</v>
      </c>
      <c r="B12">
        <v>19</v>
      </c>
      <c r="C12">
        <v>2</v>
      </c>
      <c r="D12" t="s">
        <v>120</v>
      </c>
      <c r="F12" t="s">
        <v>189</v>
      </c>
    </row>
    <row r="13" spans="1:8" x14ac:dyDescent="0.3">
      <c r="A13">
        <f t="shared" si="0"/>
        <v>19</v>
      </c>
      <c r="B13">
        <v>20.6</v>
      </c>
      <c r="C13">
        <v>1.6</v>
      </c>
      <c r="D13" t="s">
        <v>121</v>
      </c>
      <c r="F13" t="s">
        <v>189</v>
      </c>
    </row>
    <row r="14" spans="1:8" x14ac:dyDescent="0.3">
      <c r="A14">
        <f t="shared" si="0"/>
        <v>20.6</v>
      </c>
      <c r="B14">
        <v>22.39</v>
      </c>
      <c r="C14">
        <v>1.79</v>
      </c>
      <c r="D14" t="s">
        <v>122</v>
      </c>
      <c r="F14" t="s">
        <v>189</v>
      </c>
    </row>
    <row r="15" spans="1:8" x14ac:dyDescent="0.3">
      <c r="A15">
        <f t="shared" si="0"/>
        <v>22.39</v>
      </c>
      <c r="B15">
        <v>23.73</v>
      </c>
      <c r="C15">
        <v>1.34</v>
      </c>
      <c r="D15" t="s">
        <v>123</v>
      </c>
      <c r="F15" t="s">
        <v>189</v>
      </c>
    </row>
    <row r="16" spans="1:8" x14ac:dyDescent="0.3">
      <c r="A16" s="7" t="s">
        <v>87</v>
      </c>
      <c r="B16" s="7" t="s">
        <v>87</v>
      </c>
      <c r="C16" s="7" t="s">
        <v>87</v>
      </c>
      <c r="D16" s="7" t="s">
        <v>124</v>
      </c>
      <c r="E16" s="7" t="s">
        <v>89</v>
      </c>
      <c r="F16" t="s">
        <v>189</v>
      </c>
    </row>
    <row r="17" spans="1:6" x14ac:dyDescent="0.3">
      <c r="A17">
        <v>23.73</v>
      </c>
      <c r="B17">
        <v>25.28</v>
      </c>
      <c r="C17">
        <v>1.55</v>
      </c>
      <c r="D17" t="s">
        <v>125</v>
      </c>
      <c r="F17" t="s">
        <v>189</v>
      </c>
    </row>
    <row r="18" spans="1:6" x14ac:dyDescent="0.3">
      <c r="A18">
        <f t="shared" si="0"/>
        <v>25.28</v>
      </c>
      <c r="B18">
        <v>26.85</v>
      </c>
      <c r="C18">
        <v>1.57</v>
      </c>
      <c r="D18" t="s">
        <v>126</v>
      </c>
      <c r="F18" t="s">
        <v>189</v>
      </c>
    </row>
    <row r="19" spans="1:6" x14ac:dyDescent="0.3">
      <c r="A19" s="7" t="s">
        <v>87</v>
      </c>
      <c r="B19" s="7" t="s">
        <v>87</v>
      </c>
      <c r="C19" s="7" t="s">
        <v>87</v>
      </c>
      <c r="D19" s="7" t="s">
        <v>127</v>
      </c>
      <c r="E19" s="7" t="s">
        <v>98</v>
      </c>
      <c r="F19" t="s">
        <v>189</v>
      </c>
    </row>
    <row r="20" spans="1:6" x14ac:dyDescent="0.3">
      <c r="A20">
        <v>26.85</v>
      </c>
      <c r="B20">
        <v>28.09</v>
      </c>
      <c r="C20">
        <v>1.24</v>
      </c>
      <c r="D20" t="s">
        <v>128</v>
      </c>
      <c r="F20" t="s">
        <v>189</v>
      </c>
    </row>
    <row r="21" spans="1:6" x14ac:dyDescent="0.3">
      <c r="A21">
        <f t="shared" si="0"/>
        <v>28.09</v>
      </c>
      <c r="B21">
        <v>29.13</v>
      </c>
      <c r="C21">
        <v>1.04</v>
      </c>
      <c r="D21" t="s">
        <v>129</v>
      </c>
      <c r="F21" t="s">
        <v>189</v>
      </c>
    </row>
    <row r="22" spans="1:6" x14ac:dyDescent="0.3">
      <c r="A22">
        <f t="shared" si="0"/>
        <v>29.13</v>
      </c>
      <c r="B22">
        <v>30.59</v>
      </c>
      <c r="C22">
        <v>1.44</v>
      </c>
      <c r="D22" t="s">
        <v>130</v>
      </c>
      <c r="F22" t="s">
        <v>189</v>
      </c>
    </row>
    <row r="23" spans="1:6" x14ac:dyDescent="0.3">
      <c r="A23">
        <f t="shared" si="0"/>
        <v>30.59</v>
      </c>
      <c r="B23">
        <v>32</v>
      </c>
      <c r="C23">
        <v>1.41</v>
      </c>
      <c r="D23" t="s">
        <v>131</v>
      </c>
      <c r="F23" t="s">
        <v>189</v>
      </c>
    </row>
    <row r="24" spans="1:6" x14ac:dyDescent="0.3">
      <c r="A24">
        <f t="shared" si="0"/>
        <v>32</v>
      </c>
      <c r="B24">
        <v>33.94</v>
      </c>
      <c r="C24">
        <v>1.94</v>
      </c>
      <c r="D24" t="s">
        <v>132</v>
      </c>
      <c r="F24" t="s">
        <v>189</v>
      </c>
    </row>
    <row r="25" spans="1:6" x14ac:dyDescent="0.3">
      <c r="A25">
        <f t="shared" si="0"/>
        <v>33.94</v>
      </c>
      <c r="B25">
        <v>35.46</v>
      </c>
      <c r="C25">
        <v>1.5</v>
      </c>
      <c r="D25" t="s">
        <v>133</v>
      </c>
      <c r="F25" t="s">
        <v>189</v>
      </c>
    </row>
    <row r="26" spans="1:6" x14ac:dyDescent="0.3">
      <c r="A26">
        <f t="shared" si="0"/>
        <v>35.46</v>
      </c>
      <c r="B26">
        <v>36.46</v>
      </c>
      <c r="C26">
        <v>1.1399999999999999</v>
      </c>
      <c r="D26" t="s">
        <v>134</v>
      </c>
      <c r="F26" t="s">
        <v>189</v>
      </c>
    </row>
    <row r="27" spans="1:6" x14ac:dyDescent="0.3">
      <c r="A27" s="7">
        <v>35.46</v>
      </c>
      <c r="B27" s="7">
        <v>36.46</v>
      </c>
      <c r="C27" s="7">
        <v>1.1399999999999999</v>
      </c>
      <c r="D27" s="7" t="s">
        <v>135</v>
      </c>
      <c r="E27" s="7" t="s">
        <v>97</v>
      </c>
      <c r="F27" t="s">
        <v>189</v>
      </c>
    </row>
    <row r="28" spans="1:6" x14ac:dyDescent="0.3">
      <c r="A28">
        <f t="shared" si="0"/>
        <v>36.46</v>
      </c>
      <c r="B28">
        <v>37.6</v>
      </c>
      <c r="C28">
        <v>1.1399999999999999</v>
      </c>
      <c r="D28" t="s">
        <v>136</v>
      </c>
      <c r="F28" t="s">
        <v>189</v>
      </c>
    </row>
    <row r="29" spans="1:6" x14ac:dyDescent="0.3">
      <c r="A29">
        <f t="shared" si="0"/>
        <v>37.6</v>
      </c>
      <c r="B29">
        <v>38.74</v>
      </c>
      <c r="C29">
        <v>1.1399999999999999</v>
      </c>
      <c r="D29" t="s">
        <v>137</v>
      </c>
      <c r="F29" t="s">
        <v>189</v>
      </c>
    </row>
    <row r="30" spans="1:6" x14ac:dyDescent="0.3">
      <c r="A30">
        <f t="shared" si="0"/>
        <v>38.74</v>
      </c>
      <c r="B30">
        <v>40.130000000000003</v>
      </c>
      <c r="C30">
        <v>1.39</v>
      </c>
      <c r="D30" t="s">
        <v>138</v>
      </c>
      <c r="F30" t="s">
        <v>189</v>
      </c>
    </row>
    <row r="31" spans="1:6" x14ac:dyDescent="0.3">
      <c r="A31">
        <f t="shared" si="0"/>
        <v>40.130000000000003</v>
      </c>
      <c r="B31">
        <v>41.6</v>
      </c>
      <c r="C31">
        <v>1.37</v>
      </c>
      <c r="D31" t="s">
        <v>139</v>
      </c>
      <c r="F31" t="s">
        <v>189</v>
      </c>
    </row>
    <row r="32" spans="1:6" x14ac:dyDescent="0.3">
      <c r="A32">
        <f t="shared" si="0"/>
        <v>41.6</v>
      </c>
      <c r="B32">
        <v>42.3</v>
      </c>
      <c r="C32">
        <v>0.7</v>
      </c>
      <c r="D32" t="s">
        <v>140</v>
      </c>
      <c r="F32" t="s">
        <v>189</v>
      </c>
    </row>
    <row r="33" spans="1:6" x14ac:dyDescent="0.3">
      <c r="A33">
        <f t="shared" si="0"/>
        <v>42.3</v>
      </c>
      <c r="B33">
        <v>43.8</v>
      </c>
      <c r="C33">
        <v>1.5</v>
      </c>
      <c r="D33" t="s">
        <v>141</v>
      </c>
      <c r="F33" t="s">
        <v>189</v>
      </c>
    </row>
    <row r="34" spans="1:6" x14ac:dyDescent="0.3">
      <c r="A34" s="7" t="s">
        <v>87</v>
      </c>
      <c r="B34" s="7" t="s">
        <v>87</v>
      </c>
      <c r="C34" s="7" t="s">
        <v>87</v>
      </c>
      <c r="D34" s="7" t="s">
        <v>142</v>
      </c>
      <c r="E34" s="7" t="s">
        <v>88</v>
      </c>
      <c r="F34" t="s">
        <v>189</v>
      </c>
    </row>
    <row r="35" spans="1:6" x14ac:dyDescent="0.3">
      <c r="A35">
        <v>43.8</v>
      </c>
      <c r="B35">
        <v>45.31</v>
      </c>
      <c r="C35">
        <v>1.51</v>
      </c>
      <c r="D35" t="s">
        <v>143</v>
      </c>
      <c r="F35" t="s">
        <v>189</v>
      </c>
    </row>
    <row r="36" spans="1:6" x14ac:dyDescent="0.3">
      <c r="A36">
        <f t="shared" si="0"/>
        <v>45.31</v>
      </c>
      <c r="B36">
        <v>46.7</v>
      </c>
      <c r="C36">
        <v>1.39</v>
      </c>
      <c r="D36" t="s">
        <v>144</v>
      </c>
      <c r="F36" t="s">
        <v>189</v>
      </c>
    </row>
    <row r="37" spans="1:6" x14ac:dyDescent="0.3">
      <c r="A37">
        <f t="shared" si="0"/>
        <v>46.7</v>
      </c>
      <c r="B37">
        <v>48</v>
      </c>
      <c r="C37">
        <v>1.3</v>
      </c>
      <c r="D37" t="s">
        <v>145</v>
      </c>
      <c r="F37" t="s">
        <v>189</v>
      </c>
    </row>
    <row r="38" spans="1:6" x14ac:dyDescent="0.3">
      <c r="A38">
        <f t="shared" si="0"/>
        <v>48</v>
      </c>
      <c r="B38">
        <v>50</v>
      </c>
      <c r="C38">
        <v>2</v>
      </c>
      <c r="D38" t="s">
        <v>147</v>
      </c>
      <c r="F38" t="s">
        <v>189</v>
      </c>
    </row>
    <row r="39" spans="1:6" x14ac:dyDescent="0.3">
      <c r="A39">
        <f t="shared" si="0"/>
        <v>50</v>
      </c>
      <c r="B39">
        <v>51.33</v>
      </c>
      <c r="C39">
        <v>1.33</v>
      </c>
      <c r="D39" t="s">
        <v>148</v>
      </c>
      <c r="F39" t="s">
        <v>189</v>
      </c>
    </row>
    <row r="40" spans="1:6" x14ac:dyDescent="0.3">
      <c r="A40">
        <f t="shared" si="0"/>
        <v>51.33</v>
      </c>
      <c r="B40">
        <v>52.69</v>
      </c>
      <c r="C40">
        <v>1.36</v>
      </c>
      <c r="D40" t="s">
        <v>149</v>
      </c>
      <c r="F40" t="s">
        <v>189</v>
      </c>
    </row>
    <row r="41" spans="1:6" x14ac:dyDescent="0.3">
      <c r="A41">
        <f t="shared" si="0"/>
        <v>52.69</v>
      </c>
      <c r="B41">
        <v>53.44</v>
      </c>
      <c r="C41">
        <v>0.75</v>
      </c>
      <c r="D41" t="s">
        <v>150</v>
      </c>
      <c r="F41" t="s">
        <v>189</v>
      </c>
    </row>
    <row r="42" spans="1:6" x14ac:dyDescent="0.3">
      <c r="A42" s="7">
        <v>52.69</v>
      </c>
      <c r="B42" s="7">
        <v>53.44</v>
      </c>
      <c r="C42" s="7">
        <v>1.53</v>
      </c>
      <c r="D42" s="7" t="s">
        <v>151</v>
      </c>
      <c r="E42" s="7" t="s">
        <v>97</v>
      </c>
      <c r="F42" t="s">
        <v>189</v>
      </c>
    </row>
    <row r="43" spans="1:6" x14ac:dyDescent="0.3">
      <c r="A43">
        <f t="shared" si="0"/>
        <v>53.44</v>
      </c>
      <c r="B43">
        <v>55.05</v>
      </c>
      <c r="C43">
        <v>55.05</v>
      </c>
      <c r="D43" t="s">
        <v>152</v>
      </c>
      <c r="F43" t="s">
        <v>189</v>
      </c>
    </row>
    <row r="44" spans="1:6" x14ac:dyDescent="0.3">
      <c r="A44">
        <f t="shared" si="0"/>
        <v>55.05</v>
      </c>
      <c r="B44">
        <v>56.8</v>
      </c>
      <c r="C44">
        <v>1.5</v>
      </c>
      <c r="D44" t="s">
        <v>153</v>
      </c>
      <c r="F44" t="s">
        <v>189</v>
      </c>
    </row>
    <row r="45" spans="1:6" x14ac:dyDescent="0.3">
      <c r="A45">
        <f t="shared" si="0"/>
        <v>56.8</v>
      </c>
      <c r="B45">
        <v>58.56</v>
      </c>
      <c r="C45">
        <v>1.76</v>
      </c>
      <c r="D45" t="s">
        <v>154</v>
      </c>
      <c r="F45" t="s">
        <v>189</v>
      </c>
    </row>
    <row r="46" spans="1:6" x14ac:dyDescent="0.3">
      <c r="A46">
        <f t="shared" si="0"/>
        <v>58.56</v>
      </c>
      <c r="B46">
        <v>59.58</v>
      </c>
      <c r="C46">
        <v>1.02</v>
      </c>
      <c r="D46" t="s">
        <v>155</v>
      </c>
      <c r="F46" t="s">
        <v>189</v>
      </c>
    </row>
    <row r="47" spans="1:6" x14ac:dyDescent="0.3">
      <c r="A47">
        <f t="shared" si="0"/>
        <v>59.58</v>
      </c>
      <c r="B47">
        <v>61.5</v>
      </c>
      <c r="C47">
        <v>1.92</v>
      </c>
      <c r="D47" t="s">
        <v>156</v>
      </c>
      <c r="F47" t="s">
        <v>189</v>
      </c>
    </row>
    <row r="48" spans="1:6" x14ac:dyDescent="0.3">
      <c r="A48">
        <f t="shared" si="0"/>
        <v>61.5</v>
      </c>
      <c r="B48">
        <v>62.73</v>
      </c>
      <c r="C48">
        <v>1.23</v>
      </c>
      <c r="D48" t="s">
        <v>157</v>
      </c>
      <c r="F48" t="s">
        <v>212</v>
      </c>
    </row>
    <row r="49" spans="1:6" x14ac:dyDescent="0.3">
      <c r="A49">
        <f t="shared" si="0"/>
        <v>62.73</v>
      </c>
      <c r="B49">
        <v>64.150000000000006</v>
      </c>
      <c r="C49">
        <v>1.35</v>
      </c>
      <c r="D49" t="s">
        <v>158</v>
      </c>
      <c r="F49" t="s">
        <v>212</v>
      </c>
    </row>
    <row r="50" spans="1:6" x14ac:dyDescent="0.3">
      <c r="A50">
        <f t="shared" si="0"/>
        <v>64.150000000000006</v>
      </c>
      <c r="B50">
        <v>65</v>
      </c>
      <c r="C50">
        <v>0.85</v>
      </c>
      <c r="D50" t="s">
        <v>159</v>
      </c>
      <c r="F50" t="s">
        <v>212</v>
      </c>
    </row>
    <row r="51" spans="1:6" x14ac:dyDescent="0.3">
      <c r="A51">
        <f t="shared" si="0"/>
        <v>65</v>
      </c>
      <c r="B51">
        <v>66.55</v>
      </c>
      <c r="C51">
        <v>1.49</v>
      </c>
      <c r="D51" t="s">
        <v>160</v>
      </c>
      <c r="F51" t="s">
        <v>212</v>
      </c>
    </row>
    <row r="52" spans="1:6" x14ac:dyDescent="0.3">
      <c r="A52">
        <f t="shared" si="0"/>
        <v>66.55</v>
      </c>
      <c r="B52">
        <v>68</v>
      </c>
      <c r="C52">
        <v>1.24</v>
      </c>
      <c r="D52" t="s">
        <v>161</v>
      </c>
      <c r="F52" t="s">
        <v>212</v>
      </c>
    </row>
    <row r="53" spans="1:6" x14ac:dyDescent="0.3">
      <c r="A53" s="7" t="s">
        <v>87</v>
      </c>
      <c r="B53" s="7" t="s">
        <v>87</v>
      </c>
      <c r="C53" s="7" t="s">
        <v>87</v>
      </c>
      <c r="D53" s="7" t="s">
        <v>162</v>
      </c>
      <c r="E53" s="7" t="s">
        <v>89</v>
      </c>
      <c r="F53" t="s">
        <v>212</v>
      </c>
    </row>
    <row r="54" spans="1:6" x14ac:dyDescent="0.3">
      <c r="A54">
        <v>68</v>
      </c>
      <c r="B54">
        <v>68.73</v>
      </c>
      <c r="C54">
        <v>0.56000000000000005</v>
      </c>
      <c r="D54" t="s">
        <v>163</v>
      </c>
      <c r="F54" t="s">
        <v>212</v>
      </c>
    </row>
    <row r="55" spans="1:6" x14ac:dyDescent="0.3">
      <c r="A55">
        <f t="shared" si="0"/>
        <v>68.73</v>
      </c>
      <c r="B55">
        <v>70</v>
      </c>
      <c r="C55">
        <v>1.1000000000000001</v>
      </c>
      <c r="D55" t="s">
        <v>164</v>
      </c>
      <c r="F55" t="s">
        <v>212</v>
      </c>
    </row>
    <row r="56" spans="1:6" x14ac:dyDescent="0.3">
      <c r="A56">
        <f t="shared" si="0"/>
        <v>70</v>
      </c>
      <c r="B56">
        <v>70.87</v>
      </c>
      <c r="C56">
        <v>0.87</v>
      </c>
      <c r="D56" t="s">
        <v>165</v>
      </c>
      <c r="F56" t="s">
        <v>212</v>
      </c>
    </row>
    <row r="57" spans="1:6" x14ac:dyDescent="0.3">
      <c r="A57">
        <f t="shared" si="0"/>
        <v>70.87</v>
      </c>
      <c r="B57">
        <v>72.3</v>
      </c>
      <c r="C57">
        <v>1.43</v>
      </c>
      <c r="D57" t="s">
        <v>166</v>
      </c>
      <c r="F57" t="s">
        <v>212</v>
      </c>
    </row>
    <row r="58" spans="1:6" x14ac:dyDescent="0.3">
      <c r="A58">
        <f t="shared" si="0"/>
        <v>72.3</v>
      </c>
      <c r="B58">
        <v>73.599999999999994</v>
      </c>
      <c r="C58">
        <v>1.3</v>
      </c>
      <c r="D58" t="s">
        <v>167</v>
      </c>
      <c r="F58" t="s">
        <v>212</v>
      </c>
    </row>
    <row r="59" spans="1:6" x14ac:dyDescent="0.3">
      <c r="A59" s="7">
        <v>72.3</v>
      </c>
      <c r="B59" s="7">
        <v>73.599999999999994</v>
      </c>
      <c r="C59" s="7">
        <v>1.3</v>
      </c>
      <c r="D59" s="7" t="s">
        <v>168</v>
      </c>
      <c r="E59" s="7" t="s">
        <v>97</v>
      </c>
      <c r="F59" t="s">
        <v>212</v>
      </c>
    </row>
    <row r="60" spans="1:6" x14ac:dyDescent="0.3">
      <c r="A60">
        <f t="shared" si="0"/>
        <v>73.599999999999994</v>
      </c>
      <c r="B60">
        <v>74.900000000000006</v>
      </c>
      <c r="C60" t="s">
        <v>213</v>
      </c>
      <c r="D60" t="s">
        <v>169</v>
      </c>
      <c r="F60" t="s">
        <v>212</v>
      </c>
    </row>
    <row r="61" spans="1:6" x14ac:dyDescent="0.3">
      <c r="A61">
        <f t="shared" si="0"/>
        <v>74.900000000000006</v>
      </c>
      <c r="B61">
        <v>76</v>
      </c>
      <c r="C61">
        <v>1.1000000000000001</v>
      </c>
      <c r="D61" t="s">
        <v>170</v>
      </c>
      <c r="F61" t="s">
        <v>212</v>
      </c>
    </row>
    <row r="62" spans="1:6" x14ac:dyDescent="0.3">
      <c r="A62">
        <f t="shared" si="0"/>
        <v>76</v>
      </c>
      <c r="B62">
        <v>77.75</v>
      </c>
      <c r="C62">
        <v>1.75</v>
      </c>
      <c r="D62" t="s">
        <v>171</v>
      </c>
      <c r="F62" t="s">
        <v>212</v>
      </c>
    </row>
    <row r="63" spans="1:6" x14ac:dyDescent="0.3">
      <c r="A63">
        <f t="shared" si="0"/>
        <v>77.75</v>
      </c>
      <c r="B63">
        <v>78.86</v>
      </c>
      <c r="C63">
        <v>1.1599999999999999</v>
      </c>
      <c r="D63" t="s">
        <v>172</v>
      </c>
      <c r="F63" t="s">
        <v>212</v>
      </c>
    </row>
    <row r="64" spans="1:6" x14ac:dyDescent="0.3">
      <c r="A64">
        <f t="shared" si="0"/>
        <v>78.86</v>
      </c>
      <c r="B64">
        <v>80</v>
      </c>
      <c r="C64">
        <v>1.1399999999999999</v>
      </c>
      <c r="D64" t="s">
        <v>173</v>
      </c>
      <c r="F64" t="s">
        <v>212</v>
      </c>
    </row>
    <row r="65" spans="1:6" x14ac:dyDescent="0.3">
      <c r="A65" s="7" t="s">
        <v>87</v>
      </c>
      <c r="B65" s="7" t="s">
        <v>87</v>
      </c>
      <c r="C65" s="7" t="s">
        <v>87</v>
      </c>
      <c r="D65" s="7" t="s">
        <v>174</v>
      </c>
      <c r="E65" s="7" t="s">
        <v>88</v>
      </c>
      <c r="F65" t="s">
        <v>212</v>
      </c>
    </row>
    <row r="66" spans="1:6" x14ac:dyDescent="0.3">
      <c r="A66">
        <v>80</v>
      </c>
      <c r="B66">
        <v>82</v>
      </c>
      <c r="C66">
        <v>2</v>
      </c>
      <c r="D66" t="s">
        <v>175</v>
      </c>
      <c r="F66" t="s">
        <v>212</v>
      </c>
    </row>
    <row r="67" spans="1:6" x14ac:dyDescent="0.3">
      <c r="A67">
        <f t="shared" si="0"/>
        <v>82</v>
      </c>
      <c r="B67">
        <v>84</v>
      </c>
      <c r="C67">
        <v>2</v>
      </c>
      <c r="D67" t="s">
        <v>176</v>
      </c>
      <c r="F67" t="s">
        <v>212</v>
      </c>
    </row>
    <row r="68" spans="1:6" x14ac:dyDescent="0.3">
      <c r="A68">
        <f t="shared" ref="A68:A79" si="1">B67</f>
        <v>84</v>
      </c>
      <c r="B68">
        <v>86</v>
      </c>
      <c r="C68">
        <v>2</v>
      </c>
      <c r="D68" t="s">
        <v>177</v>
      </c>
      <c r="F68" t="s">
        <v>212</v>
      </c>
    </row>
    <row r="69" spans="1:6" x14ac:dyDescent="0.3">
      <c r="A69">
        <f t="shared" si="1"/>
        <v>86</v>
      </c>
      <c r="B69">
        <v>88</v>
      </c>
      <c r="C69">
        <v>2</v>
      </c>
      <c r="D69" t="s">
        <v>178</v>
      </c>
      <c r="F69" t="s">
        <v>212</v>
      </c>
    </row>
    <row r="70" spans="1:6" x14ac:dyDescent="0.3">
      <c r="A70">
        <f t="shared" si="1"/>
        <v>88</v>
      </c>
      <c r="B70">
        <v>89</v>
      </c>
      <c r="C70">
        <v>1</v>
      </c>
      <c r="D70" t="s">
        <v>179</v>
      </c>
      <c r="F70" t="s">
        <v>212</v>
      </c>
    </row>
    <row r="71" spans="1:6" x14ac:dyDescent="0.3">
      <c r="A71">
        <f t="shared" si="1"/>
        <v>89</v>
      </c>
      <c r="B71">
        <v>90.2</v>
      </c>
      <c r="C71">
        <v>1.2</v>
      </c>
      <c r="D71" t="s">
        <v>180</v>
      </c>
      <c r="F71" t="s">
        <v>212</v>
      </c>
    </row>
    <row r="72" spans="1:6" x14ac:dyDescent="0.3">
      <c r="A72">
        <f t="shared" si="1"/>
        <v>90.2</v>
      </c>
      <c r="B72">
        <v>91.53</v>
      </c>
      <c r="C72">
        <v>1.34</v>
      </c>
      <c r="D72" t="s">
        <v>181</v>
      </c>
      <c r="F72" t="s">
        <v>212</v>
      </c>
    </row>
    <row r="73" spans="1:6" x14ac:dyDescent="0.3">
      <c r="A73">
        <f t="shared" si="1"/>
        <v>91.53</v>
      </c>
      <c r="B73">
        <v>93</v>
      </c>
      <c r="C73">
        <v>1.47</v>
      </c>
      <c r="D73" t="s">
        <v>182</v>
      </c>
      <c r="F73" t="s">
        <v>212</v>
      </c>
    </row>
    <row r="74" spans="1:6" x14ac:dyDescent="0.3">
      <c r="A74" s="7">
        <v>91.53</v>
      </c>
      <c r="B74" s="7">
        <v>93</v>
      </c>
      <c r="C74" s="7">
        <v>1.47</v>
      </c>
      <c r="D74" s="7" t="s">
        <v>183</v>
      </c>
      <c r="E74" s="7" t="s">
        <v>97</v>
      </c>
      <c r="F74" t="s">
        <v>212</v>
      </c>
    </row>
    <row r="75" spans="1:6" x14ac:dyDescent="0.3">
      <c r="A75">
        <f t="shared" si="1"/>
        <v>93</v>
      </c>
      <c r="B75">
        <v>95</v>
      </c>
      <c r="C75">
        <v>2</v>
      </c>
      <c r="D75" t="s">
        <v>184</v>
      </c>
      <c r="F75" t="s">
        <v>212</v>
      </c>
    </row>
    <row r="76" spans="1:6" x14ac:dyDescent="0.3">
      <c r="A76">
        <f t="shared" si="1"/>
        <v>95</v>
      </c>
      <c r="B76">
        <v>97</v>
      </c>
      <c r="C76">
        <v>2</v>
      </c>
      <c r="D76" t="s">
        <v>185</v>
      </c>
      <c r="F76" t="s">
        <v>212</v>
      </c>
    </row>
    <row r="77" spans="1:6" x14ac:dyDescent="0.3">
      <c r="A77">
        <f t="shared" si="1"/>
        <v>97</v>
      </c>
      <c r="B77">
        <v>99</v>
      </c>
      <c r="C77">
        <v>2</v>
      </c>
      <c r="D77" t="s">
        <v>186</v>
      </c>
      <c r="F77" t="s">
        <v>212</v>
      </c>
    </row>
    <row r="78" spans="1:6" x14ac:dyDescent="0.3">
      <c r="A78">
        <f t="shared" si="1"/>
        <v>99</v>
      </c>
      <c r="B78">
        <v>101</v>
      </c>
      <c r="C78">
        <v>2</v>
      </c>
      <c r="D78" t="s">
        <v>187</v>
      </c>
      <c r="F78" t="s">
        <v>212</v>
      </c>
    </row>
    <row r="79" spans="1:6" x14ac:dyDescent="0.3">
      <c r="A79">
        <f t="shared" si="1"/>
        <v>101</v>
      </c>
      <c r="B79">
        <v>102</v>
      </c>
      <c r="C79">
        <v>1</v>
      </c>
      <c r="D79" t="s">
        <v>188</v>
      </c>
      <c r="F79" t="s">
        <v>212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494F-9FFB-48A3-AB90-BDB7E33B16FC}">
  <sheetPr>
    <tabColor theme="7" tint="0.59999389629810485"/>
  </sheetPr>
  <dimension ref="A1:AJ12"/>
  <sheetViews>
    <sheetView tabSelected="1" workbookViewId="0">
      <pane ySplit="1" topLeftCell="A2" activePane="bottomLeft" state="frozen"/>
      <selection pane="bottomLeft" activeCell="E10" sqref="E10"/>
    </sheetView>
  </sheetViews>
  <sheetFormatPr defaultRowHeight="14.4" x14ac:dyDescent="0.3"/>
  <cols>
    <col min="1" max="1" width="15" style="46" bestFit="1" customWidth="1"/>
    <col min="2" max="2" width="16.21875" style="46" bestFit="1" customWidth="1"/>
    <col min="3" max="3" width="17.77734375" style="46" bestFit="1" customWidth="1"/>
    <col min="4" max="4" width="22.6640625" style="46" bestFit="1" customWidth="1"/>
    <col min="5" max="5" width="12.6640625" style="46" bestFit="1" customWidth="1"/>
    <col min="6" max="6" width="12" style="46" bestFit="1" customWidth="1"/>
    <col min="7" max="7" width="20.21875" style="46" bestFit="1" customWidth="1"/>
    <col min="8" max="8" width="17.44140625" style="46" bestFit="1" customWidth="1"/>
    <col min="9" max="9" width="19.5546875" style="46" bestFit="1" customWidth="1"/>
    <col min="10" max="10" width="18" style="46" bestFit="1" customWidth="1"/>
    <col min="11" max="11" width="16" style="46" bestFit="1" customWidth="1"/>
    <col min="12" max="12" width="15.5546875" style="46" bestFit="1" customWidth="1"/>
    <col min="13" max="13" width="19.33203125" style="46" bestFit="1" customWidth="1"/>
    <col min="14" max="14" width="51.109375" style="46" bestFit="1" customWidth="1"/>
    <col min="15" max="15" width="18.88671875" style="46" bestFit="1" customWidth="1"/>
    <col min="16" max="16" width="18.44140625" style="46" bestFit="1" customWidth="1"/>
    <col min="17" max="17" width="8.6640625" style="46" bestFit="1" customWidth="1"/>
    <col min="18" max="18" width="12" style="46" bestFit="1" customWidth="1"/>
    <col min="19" max="19" width="7" style="46" bestFit="1" customWidth="1"/>
    <col min="20" max="20" width="10.33203125" style="46" bestFit="1" customWidth="1"/>
    <col min="21" max="21" width="10.44140625" style="46" bestFit="1" customWidth="1"/>
    <col min="22" max="22" width="7.5546875" style="46" bestFit="1" customWidth="1"/>
    <col min="23" max="23" width="14.21875" style="46" bestFit="1" customWidth="1"/>
    <col min="24" max="25" width="15.88671875" style="46" bestFit="1" customWidth="1"/>
    <col min="26" max="26" width="12.6640625" style="46" bestFit="1" customWidth="1"/>
    <col min="27" max="28" width="12" style="46" bestFit="1" customWidth="1"/>
    <col min="29" max="30" width="12.6640625" style="46" bestFit="1" customWidth="1"/>
    <col min="31" max="31" width="12" style="46" bestFit="1" customWidth="1"/>
    <col min="32" max="32" width="12.109375" style="46" bestFit="1" customWidth="1"/>
    <col min="33" max="33" width="14.21875" style="46" bestFit="1" customWidth="1"/>
    <col min="34" max="34" width="27.109375" style="46" bestFit="1" customWidth="1"/>
    <col min="35" max="35" width="26.6640625" style="46" bestFit="1" customWidth="1"/>
    <col min="36" max="36" width="18.88671875" style="46" bestFit="1" customWidth="1"/>
  </cols>
  <sheetData>
    <row r="1" spans="1:36" s="6" customFormat="1" ht="18" thickBot="1" x14ac:dyDescent="0.4">
      <c r="A1" s="37" t="s">
        <v>51</v>
      </c>
      <c r="B1" s="36" t="s">
        <v>52</v>
      </c>
      <c r="C1" s="36" t="s">
        <v>53</v>
      </c>
      <c r="D1" s="36" t="s">
        <v>54</v>
      </c>
      <c r="E1" s="36" t="s">
        <v>20</v>
      </c>
      <c r="F1" s="36" t="s">
        <v>19</v>
      </c>
      <c r="G1" s="36" t="s">
        <v>55</v>
      </c>
      <c r="H1" s="43" t="s">
        <v>56</v>
      </c>
      <c r="I1" s="43" t="s">
        <v>57</v>
      </c>
      <c r="J1" s="43" t="s">
        <v>58</v>
      </c>
      <c r="K1" s="43" t="s">
        <v>59</v>
      </c>
      <c r="L1" s="43" t="s">
        <v>60</v>
      </c>
      <c r="M1" s="43" t="s">
        <v>61</v>
      </c>
      <c r="N1" s="43" t="s">
        <v>62</v>
      </c>
      <c r="O1" s="43" t="s">
        <v>63</v>
      </c>
      <c r="P1" s="43" t="s">
        <v>64</v>
      </c>
      <c r="Q1" s="43" t="s">
        <v>65</v>
      </c>
      <c r="R1" s="43" t="s">
        <v>66</v>
      </c>
      <c r="S1" s="43" t="s">
        <v>67</v>
      </c>
      <c r="T1" s="43" t="s">
        <v>68</v>
      </c>
      <c r="U1" s="43" t="s">
        <v>69</v>
      </c>
      <c r="V1" s="43" t="s">
        <v>70</v>
      </c>
      <c r="W1" s="43" t="s">
        <v>71</v>
      </c>
      <c r="X1" s="43" t="s">
        <v>72</v>
      </c>
      <c r="Y1" s="43" t="s">
        <v>73</v>
      </c>
      <c r="Z1" s="43" t="s">
        <v>74</v>
      </c>
      <c r="AA1" s="43" t="s">
        <v>75</v>
      </c>
      <c r="AB1" s="43" t="s">
        <v>76</v>
      </c>
      <c r="AC1" s="43" t="s">
        <v>77</v>
      </c>
      <c r="AD1" s="43" t="s">
        <v>78</v>
      </c>
      <c r="AE1" s="43" t="s">
        <v>79</v>
      </c>
      <c r="AF1" s="43" t="s">
        <v>80</v>
      </c>
      <c r="AG1" s="43" t="s">
        <v>81</v>
      </c>
      <c r="AH1" s="43" t="s">
        <v>82</v>
      </c>
      <c r="AI1" s="43" t="s">
        <v>83</v>
      </c>
      <c r="AJ1" s="44"/>
    </row>
    <row r="2" spans="1:36" s="5" customFormat="1" x14ac:dyDescent="0.3">
      <c r="A2" s="45" t="s">
        <v>284</v>
      </c>
      <c r="B2" s="45" t="s">
        <v>258</v>
      </c>
      <c r="C2" s="45" t="s">
        <v>285</v>
      </c>
      <c r="D2" s="45">
        <v>15</v>
      </c>
      <c r="E2" s="45">
        <v>-80.611201111729599</v>
      </c>
      <c r="F2" s="45">
        <v>110.220592191847</v>
      </c>
      <c r="G2" s="45">
        <v>174.04915210749601</v>
      </c>
      <c r="H2" s="45">
        <v>312.47511917216201</v>
      </c>
      <c r="I2" s="45">
        <v>1.0033077840909099</v>
      </c>
      <c r="J2" s="45">
        <v>56204.717342927099</v>
      </c>
      <c r="K2" s="45">
        <v>77.179923950182797</v>
      </c>
      <c r="L2" s="45">
        <v>-6.5</v>
      </c>
      <c r="M2" s="45" t="s">
        <v>286</v>
      </c>
      <c r="N2" s="45" t="s">
        <v>287</v>
      </c>
      <c r="O2" s="45" t="s">
        <v>288</v>
      </c>
      <c r="P2" s="45">
        <v>5916</v>
      </c>
      <c r="Q2" s="45" t="s">
        <v>289</v>
      </c>
      <c r="R2" s="45"/>
      <c r="S2" s="45" t="s">
        <v>290</v>
      </c>
      <c r="T2" s="45" t="s">
        <v>291</v>
      </c>
      <c r="U2" s="45">
        <v>1</v>
      </c>
      <c r="V2" s="45">
        <v>62.269100000000002</v>
      </c>
      <c r="W2" s="45">
        <v>-133.22479999999999</v>
      </c>
      <c r="X2" s="45" t="s">
        <v>292</v>
      </c>
      <c r="Y2" s="45">
        <v>0.16279069767441801</v>
      </c>
      <c r="Z2" s="45">
        <v>1.6968809131416698E-2</v>
      </c>
      <c r="AA2" s="45">
        <v>0.98986754562656398</v>
      </c>
      <c r="AB2" s="45">
        <v>11908.685832875501</v>
      </c>
      <c r="AC2" s="45">
        <v>13007.385704693799</v>
      </c>
      <c r="AD2" s="45">
        <v>53366.294329487799</v>
      </c>
      <c r="AE2" s="45" t="s">
        <v>293</v>
      </c>
      <c r="AF2" s="45" t="s">
        <v>294</v>
      </c>
      <c r="AG2" s="45">
        <v>56692.12890625</v>
      </c>
      <c r="AH2" s="45">
        <v>77.359062194824205</v>
      </c>
      <c r="AI2" s="45" t="s">
        <v>295</v>
      </c>
      <c r="AJ2" s="45"/>
    </row>
    <row r="3" spans="1:36" s="5" customFormat="1" x14ac:dyDescent="0.3">
      <c r="A3" s="45" t="s">
        <v>284</v>
      </c>
      <c r="B3" s="45" t="s">
        <v>258</v>
      </c>
      <c r="C3" s="45" t="s">
        <v>285</v>
      </c>
      <c r="D3" s="45">
        <v>40</v>
      </c>
      <c r="E3" s="45">
        <v>-80.698337320634906</v>
      </c>
      <c r="F3" s="45">
        <v>105.013507925787</v>
      </c>
      <c r="G3" s="45">
        <v>88.016150208364195</v>
      </c>
      <c r="H3" s="45">
        <v>223.37774163874201</v>
      </c>
      <c r="I3" s="45">
        <v>1.0036133814468799</v>
      </c>
      <c r="J3" s="45">
        <v>55881.110259587498</v>
      </c>
      <c r="K3" s="45">
        <v>77.389715831114501</v>
      </c>
      <c r="L3" s="45">
        <v>-3.5</v>
      </c>
      <c r="M3" s="45" t="s">
        <v>296</v>
      </c>
      <c r="N3" s="45" t="s">
        <v>287</v>
      </c>
      <c r="O3" s="45" t="s">
        <v>288</v>
      </c>
      <c r="P3" s="45">
        <v>5916</v>
      </c>
      <c r="Q3" s="45" t="s">
        <v>289</v>
      </c>
      <c r="R3" s="45"/>
      <c r="S3" s="45" t="s">
        <v>290</v>
      </c>
      <c r="T3" s="45" t="s">
        <v>291</v>
      </c>
      <c r="U3" s="45">
        <v>1</v>
      </c>
      <c r="V3" s="45">
        <v>62.269100000000002</v>
      </c>
      <c r="W3" s="45">
        <v>-133.22479999999999</v>
      </c>
      <c r="X3" s="45" t="s">
        <v>292</v>
      </c>
      <c r="Y3" s="45">
        <v>-5.6155771226271099E-3</v>
      </c>
      <c r="Z3" s="45">
        <v>0.162119269974974</v>
      </c>
      <c r="AA3" s="45">
        <v>0.99041689556247303</v>
      </c>
      <c r="AB3" s="45">
        <v>-12189.4646890068</v>
      </c>
      <c r="AC3" s="45">
        <v>11518.036989562301</v>
      </c>
      <c r="AD3" s="45">
        <v>53305.255447720199</v>
      </c>
      <c r="AE3" s="45" t="s">
        <v>293</v>
      </c>
      <c r="AF3" s="45" t="s">
        <v>294</v>
      </c>
      <c r="AG3" s="45">
        <v>56692.12890625</v>
      </c>
      <c r="AH3" s="45">
        <v>77.359062194824205</v>
      </c>
      <c r="AI3" s="45" t="s">
        <v>295</v>
      </c>
      <c r="AJ3" s="45"/>
    </row>
    <row r="4" spans="1:36" s="5" customFormat="1" x14ac:dyDescent="0.3">
      <c r="A4" s="45" t="s">
        <v>284</v>
      </c>
      <c r="B4" s="45" t="s">
        <v>258</v>
      </c>
      <c r="C4" s="45" t="s">
        <v>285</v>
      </c>
      <c r="D4" s="45">
        <v>65</v>
      </c>
      <c r="E4" s="45">
        <v>-81.437064656936897</v>
      </c>
      <c r="F4" s="45">
        <v>104.951541960138</v>
      </c>
      <c r="G4" s="45">
        <v>0.30426394281298003</v>
      </c>
      <c r="H4" s="45">
        <v>134.73452676983001</v>
      </c>
      <c r="I4" s="45">
        <v>1.0035568800344701</v>
      </c>
      <c r="J4" s="45">
        <v>55642.907355422998</v>
      </c>
      <c r="K4" s="45">
        <v>77.856839220524193</v>
      </c>
      <c r="L4" s="45">
        <v>-7.5</v>
      </c>
      <c r="M4" s="45" t="s">
        <v>297</v>
      </c>
      <c r="N4" s="45" t="s">
        <v>287</v>
      </c>
      <c r="O4" s="45" t="s">
        <v>288</v>
      </c>
      <c r="P4" s="45">
        <v>5916</v>
      </c>
      <c r="Q4" s="45" t="s">
        <v>289</v>
      </c>
      <c r="R4" s="45"/>
      <c r="S4" s="45" t="s">
        <v>290</v>
      </c>
      <c r="T4" s="45" t="s">
        <v>291</v>
      </c>
      <c r="U4" s="45">
        <v>1</v>
      </c>
      <c r="V4" s="45">
        <v>62.269100000000002</v>
      </c>
      <c r="W4" s="45">
        <v>-133.22479999999999</v>
      </c>
      <c r="X4" s="45" t="s">
        <v>292</v>
      </c>
      <c r="Y4" s="45">
        <v>-0.149423182567295</v>
      </c>
      <c r="Z4" s="45">
        <v>7.9350546297991798E-4</v>
      </c>
      <c r="AA4" s="45">
        <v>0.99237013977903898</v>
      </c>
      <c r="AB4" s="45">
        <v>-11145.699810779401</v>
      </c>
      <c r="AC4" s="45">
        <v>-11249.4659097845</v>
      </c>
      <c r="AD4" s="45">
        <v>53341.878776780803</v>
      </c>
      <c r="AE4" s="45" t="s">
        <v>293</v>
      </c>
      <c r="AF4" s="45" t="s">
        <v>298</v>
      </c>
      <c r="AG4" s="45">
        <v>56692.12890625</v>
      </c>
      <c r="AH4" s="45">
        <v>77.359062194824205</v>
      </c>
      <c r="AI4" s="45" t="s">
        <v>295</v>
      </c>
      <c r="AJ4" s="45"/>
    </row>
    <row r="5" spans="1:36" s="5" customFormat="1" x14ac:dyDescent="0.3">
      <c r="A5" s="45" t="s">
        <v>284</v>
      </c>
      <c r="B5" s="45" t="s">
        <v>258</v>
      </c>
      <c r="C5" s="45" t="s">
        <v>285</v>
      </c>
      <c r="D5" s="45">
        <v>90</v>
      </c>
      <c r="E5" s="45">
        <v>-80.743259960701906</v>
      </c>
      <c r="F5" s="45">
        <v>106.22296995096301</v>
      </c>
      <c r="G5" s="45">
        <v>150.50771078552501</v>
      </c>
      <c r="H5" s="45">
        <v>287.42796614810698</v>
      </c>
      <c r="I5" s="45">
        <v>1.00354667049746</v>
      </c>
      <c r="J5" s="45">
        <v>55585.741277490801</v>
      </c>
      <c r="K5" s="45">
        <v>77.911311691161004</v>
      </c>
      <c r="L5" s="45">
        <v>-6</v>
      </c>
      <c r="M5" s="45" t="s">
        <v>299</v>
      </c>
      <c r="N5" s="45" t="s">
        <v>287</v>
      </c>
      <c r="O5" s="45" t="s">
        <v>288</v>
      </c>
      <c r="P5" s="45">
        <v>5916</v>
      </c>
      <c r="Q5" s="45" t="s">
        <v>289</v>
      </c>
      <c r="R5" s="45"/>
      <c r="S5" s="45" t="s">
        <v>290</v>
      </c>
      <c r="T5" s="45" t="s">
        <v>291</v>
      </c>
      <c r="U5" s="45">
        <v>1</v>
      </c>
      <c r="V5" s="45">
        <v>62.269100000000002</v>
      </c>
      <c r="W5" s="45">
        <v>-133.22479999999999</v>
      </c>
      <c r="X5" s="45" t="s">
        <v>292</v>
      </c>
      <c r="Y5" s="45">
        <v>0.14051150582921301</v>
      </c>
      <c r="Z5" s="45">
        <v>7.9472624061527095E-2</v>
      </c>
      <c r="AA5" s="45">
        <v>0.99047793444424004</v>
      </c>
      <c r="AB5" s="45">
        <v>4901.4222059451804</v>
      </c>
      <c r="AC5" s="45">
        <v>15613.745956174</v>
      </c>
      <c r="AD5" s="45">
        <v>53122.138802417103</v>
      </c>
      <c r="AE5" s="45" t="s">
        <v>293</v>
      </c>
      <c r="AF5" s="45" t="s">
        <v>300</v>
      </c>
      <c r="AG5" s="45">
        <v>56692.12890625</v>
      </c>
      <c r="AH5" s="45">
        <v>77.359062194824205</v>
      </c>
      <c r="AI5" s="45" t="s">
        <v>295</v>
      </c>
      <c r="AJ5" s="45"/>
    </row>
    <row r="6" spans="1:36" s="5" customFormat="1" x14ac:dyDescent="0.3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36" s="5" customFormat="1" x14ac:dyDescent="0.3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</row>
    <row r="8" spans="1:36" s="5" customFormat="1" x14ac:dyDescent="0.3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</row>
    <row r="9" spans="1:36" s="5" customFormat="1" x14ac:dyDescent="0.3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</row>
    <row r="10" spans="1:36" s="5" customFormat="1" x14ac:dyDescent="0.3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</row>
    <row r="11" spans="1:36" s="5" customFormat="1" x14ac:dyDescent="0.3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</row>
    <row r="12" spans="1:36" s="5" customFormat="1" x14ac:dyDescent="0.3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250B-7160-482E-85AD-59CFE52E7561}">
  <sheetPr>
    <tabColor theme="7" tint="0.59999389629810485"/>
  </sheetPr>
  <dimension ref="A1:L165"/>
  <sheetViews>
    <sheetView topLeftCell="B1" zoomScale="70" zoomScaleNormal="70" workbookViewId="0">
      <pane ySplit="1" topLeftCell="A2" activePane="bottomLeft" state="frozen"/>
      <selection pane="bottomLeft" activeCell="D7" sqref="D7"/>
    </sheetView>
  </sheetViews>
  <sheetFormatPr defaultRowHeight="14.4" x14ac:dyDescent="0.3"/>
  <cols>
    <col min="1" max="1" width="20.5546875" hidden="1" customWidth="1"/>
    <col min="2" max="5" width="13.44140625" customWidth="1"/>
    <col min="6" max="9" width="27" customWidth="1"/>
    <col min="10" max="11" width="20.88671875" bestFit="1" customWidth="1"/>
    <col min="12" max="12" width="40.88671875" customWidth="1"/>
  </cols>
  <sheetData>
    <row r="1" spans="1:12" ht="18" thickBot="1" x14ac:dyDescent="0.35">
      <c r="A1" s="37" t="s">
        <v>1</v>
      </c>
      <c r="B1" s="36" t="s">
        <v>2</v>
      </c>
      <c r="C1" s="36" t="s">
        <v>3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</row>
    <row r="2" spans="1:12" ht="15" thickBot="1" x14ac:dyDescent="0.35">
      <c r="A2" s="2" t="s">
        <v>268</v>
      </c>
      <c r="B2">
        <v>0</v>
      </c>
      <c r="C2">
        <v>3</v>
      </c>
      <c r="D2" s="39">
        <v>1.17</v>
      </c>
      <c r="E2" s="39">
        <v>0</v>
      </c>
      <c r="G2" t="s">
        <v>269</v>
      </c>
      <c r="H2" t="s">
        <v>270</v>
      </c>
      <c r="I2" t="s">
        <v>271</v>
      </c>
      <c r="J2" t="s">
        <v>272</v>
      </c>
      <c r="L2" t="s">
        <v>273</v>
      </c>
    </row>
    <row r="3" spans="1:12" ht="15" thickBot="1" x14ac:dyDescent="0.35">
      <c r="A3" s="2" t="s">
        <v>268</v>
      </c>
      <c r="B3">
        <f t="shared" ref="B3:B35" si="0">C2</f>
        <v>3</v>
      </c>
      <c r="C3">
        <v>6</v>
      </c>
      <c r="D3" s="39">
        <v>2.54</v>
      </c>
      <c r="E3" s="39">
        <v>1.08</v>
      </c>
      <c r="F3" t="s">
        <v>274</v>
      </c>
      <c r="G3" t="s">
        <v>269</v>
      </c>
      <c r="H3" t="s">
        <v>275</v>
      </c>
      <c r="I3" t="s">
        <v>274</v>
      </c>
      <c r="J3">
        <v>36</v>
      </c>
    </row>
    <row r="4" spans="1:12" ht="15" thickBot="1" x14ac:dyDescent="0.35">
      <c r="A4" s="2" t="s">
        <v>268</v>
      </c>
      <c r="B4">
        <f t="shared" si="0"/>
        <v>6</v>
      </c>
      <c r="C4">
        <v>9</v>
      </c>
      <c r="D4" s="39">
        <v>3</v>
      </c>
      <c r="E4" s="39">
        <v>0.92</v>
      </c>
      <c r="F4" t="s">
        <v>276</v>
      </c>
      <c r="G4" t="s">
        <v>269</v>
      </c>
      <c r="H4" t="s">
        <v>275</v>
      </c>
      <c r="I4" t="s">
        <v>274</v>
      </c>
      <c r="J4">
        <v>75</v>
      </c>
    </row>
    <row r="5" spans="1:12" ht="15" thickBot="1" x14ac:dyDescent="0.35">
      <c r="A5" s="2" t="s">
        <v>268</v>
      </c>
      <c r="B5">
        <f t="shared" si="0"/>
        <v>9</v>
      </c>
      <c r="C5">
        <v>12</v>
      </c>
      <c r="D5" s="39">
        <v>2.86</v>
      </c>
      <c r="E5" s="39">
        <v>0.79</v>
      </c>
      <c r="F5" t="s">
        <v>276</v>
      </c>
      <c r="G5" t="s">
        <v>269</v>
      </c>
      <c r="H5" t="s">
        <v>275</v>
      </c>
      <c r="I5" t="s">
        <v>271</v>
      </c>
      <c r="J5">
        <v>73</v>
      </c>
      <c r="L5" t="s">
        <v>277</v>
      </c>
    </row>
    <row r="6" spans="1:12" ht="15" thickBot="1" x14ac:dyDescent="0.35">
      <c r="A6" s="2" t="s">
        <v>268</v>
      </c>
      <c r="B6">
        <f t="shared" si="0"/>
        <v>12</v>
      </c>
      <c r="C6">
        <v>15</v>
      </c>
      <c r="D6" s="39">
        <v>2.9</v>
      </c>
      <c r="E6" s="39">
        <v>1.81</v>
      </c>
      <c r="F6" t="s">
        <v>276</v>
      </c>
      <c r="G6" t="s">
        <v>269</v>
      </c>
      <c r="H6" t="s">
        <v>275</v>
      </c>
      <c r="I6" t="s">
        <v>278</v>
      </c>
      <c r="J6">
        <v>32</v>
      </c>
    </row>
    <row r="7" spans="1:12" ht="15" thickBot="1" x14ac:dyDescent="0.35">
      <c r="A7" s="2" t="s">
        <v>268</v>
      </c>
      <c r="B7">
        <f t="shared" si="0"/>
        <v>15</v>
      </c>
      <c r="C7">
        <v>18</v>
      </c>
      <c r="D7" s="39">
        <v>2.95</v>
      </c>
      <c r="E7" s="39">
        <v>2.11</v>
      </c>
      <c r="F7" t="s">
        <v>276</v>
      </c>
      <c r="G7" t="s">
        <v>269</v>
      </c>
      <c r="H7" t="s">
        <v>275</v>
      </c>
      <c r="I7" t="s">
        <v>271</v>
      </c>
      <c r="J7">
        <v>31</v>
      </c>
    </row>
    <row r="8" spans="1:12" ht="15" thickBot="1" x14ac:dyDescent="0.35">
      <c r="A8" s="2" t="s">
        <v>268</v>
      </c>
      <c r="B8">
        <f t="shared" si="0"/>
        <v>18</v>
      </c>
      <c r="C8">
        <v>21</v>
      </c>
      <c r="D8" s="39">
        <v>2.98</v>
      </c>
      <c r="E8" s="39">
        <v>1.07</v>
      </c>
      <c r="F8" t="s">
        <v>276</v>
      </c>
      <c r="G8" t="s">
        <v>269</v>
      </c>
      <c r="H8" t="s">
        <v>275</v>
      </c>
      <c r="I8" t="s">
        <v>271</v>
      </c>
      <c r="J8">
        <v>50</v>
      </c>
    </row>
    <row r="9" spans="1:12" ht="15" thickBot="1" x14ac:dyDescent="0.35">
      <c r="A9" s="2" t="s">
        <v>268</v>
      </c>
      <c r="B9">
        <f t="shared" si="0"/>
        <v>21</v>
      </c>
      <c r="C9">
        <v>24</v>
      </c>
      <c r="D9" s="39">
        <v>2.89</v>
      </c>
      <c r="E9" s="39">
        <v>2.2200000000000002</v>
      </c>
      <c r="F9" t="s">
        <v>276</v>
      </c>
      <c r="G9" t="s">
        <v>269</v>
      </c>
      <c r="H9" t="s">
        <v>275</v>
      </c>
      <c r="I9" t="s">
        <v>274</v>
      </c>
      <c r="J9">
        <v>18</v>
      </c>
    </row>
    <row r="10" spans="1:12" ht="15" thickBot="1" x14ac:dyDescent="0.35">
      <c r="A10" s="2" t="s">
        <v>268</v>
      </c>
      <c r="B10">
        <f t="shared" si="0"/>
        <v>24</v>
      </c>
      <c r="C10">
        <v>27</v>
      </c>
      <c r="D10" s="39">
        <v>2.89</v>
      </c>
      <c r="E10" s="39">
        <v>2.63</v>
      </c>
      <c r="F10" t="s">
        <v>276</v>
      </c>
      <c r="G10" t="s">
        <v>269</v>
      </c>
      <c r="H10" t="s">
        <v>275</v>
      </c>
      <c r="I10" t="s">
        <v>279</v>
      </c>
      <c r="J10">
        <v>15</v>
      </c>
    </row>
    <row r="11" spans="1:12" ht="15" thickBot="1" x14ac:dyDescent="0.35">
      <c r="A11" s="2" t="s">
        <v>268</v>
      </c>
      <c r="B11">
        <f t="shared" si="0"/>
        <v>27</v>
      </c>
      <c r="C11">
        <v>30</v>
      </c>
      <c r="D11" s="39">
        <v>2.97</v>
      </c>
      <c r="E11" s="39">
        <v>2.1</v>
      </c>
      <c r="F11" t="s">
        <v>276</v>
      </c>
      <c r="G11" t="s">
        <v>269</v>
      </c>
      <c r="H11" t="s">
        <v>275</v>
      </c>
      <c r="I11" t="s">
        <v>274</v>
      </c>
      <c r="J11">
        <v>26</v>
      </c>
    </row>
    <row r="12" spans="1:12" ht="15" thickBot="1" x14ac:dyDescent="0.35">
      <c r="A12" s="2" t="s">
        <v>268</v>
      </c>
      <c r="B12">
        <f t="shared" si="0"/>
        <v>30</v>
      </c>
      <c r="C12">
        <v>33</v>
      </c>
      <c r="D12" s="39">
        <v>2.83</v>
      </c>
      <c r="E12" s="39">
        <v>1.24</v>
      </c>
      <c r="F12" t="s">
        <v>276</v>
      </c>
      <c r="G12" t="s">
        <v>269</v>
      </c>
      <c r="H12" t="s">
        <v>275</v>
      </c>
      <c r="I12" t="s">
        <v>271</v>
      </c>
      <c r="J12">
        <v>55</v>
      </c>
    </row>
    <row r="13" spans="1:12" ht="15" thickBot="1" x14ac:dyDescent="0.35">
      <c r="A13" s="2" t="s">
        <v>268</v>
      </c>
      <c r="B13">
        <f t="shared" si="0"/>
        <v>33</v>
      </c>
      <c r="C13">
        <v>36</v>
      </c>
      <c r="D13" s="39">
        <v>2.99</v>
      </c>
      <c r="E13" s="39">
        <v>1.95</v>
      </c>
      <c r="F13" t="s">
        <v>276</v>
      </c>
      <c r="G13" t="s">
        <v>269</v>
      </c>
      <c r="H13" t="s">
        <v>275</v>
      </c>
      <c r="I13" t="s">
        <v>274</v>
      </c>
      <c r="J13">
        <v>35</v>
      </c>
    </row>
    <row r="14" spans="1:12" ht="15" thickBot="1" x14ac:dyDescent="0.35">
      <c r="A14" s="2" t="s">
        <v>268</v>
      </c>
      <c r="B14">
        <f t="shared" si="0"/>
        <v>36</v>
      </c>
      <c r="C14">
        <v>39</v>
      </c>
      <c r="D14" s="39">
        <v>2.85</v>
      </c>
      <c r="E14" s="39">
        <v>1.56</v>
      </c>
      <c r="F14" t="s">
        <v>274</v>
      </c>
      <c r="G14" t="s">
        <v>269</v>
      </c>
      <c r="H14" t="s">
        <v>275</v>
      </c>
      <c r="I14" t="s">
        <v>274</v>
      </c>
      <c r="J14">
        <v>28</v>
      </c>
    </row>
    <row r="15" spans="1:12" ht="15" thickBot="1" x14ac:dyDescent="0.35">
      <c r="A15" s="2" t="s">
        <v>268</v>
      </c>
      <c r="B15">
        <f t="shared" si="0"/>
        <v>39</v>
      </c>
      <c r="C15">
        <v>42</v>
      </c>
      <c r="D15" s="39">
        <v>2.52</v>
      </c>
      <c r="E15" s="39">
        <v>0.48</v>
      </c>
      <c r="F15" t="s">
        <v>278</v>
      </c>
      <c r="G15" t="s">
        <v>269</v>
      </c>
      <c r="H15" t="s">
        <v>275</v>
      </c>
      <c r="I15" t="s">
        <v>271</v>
      </c>
      <c r="J15">
        <v>62</v>
      </c>
    </row>
    <row r="16" spans="1:12" ht="15" thickBot="1" x14ac:dyDescent="0.35">
      <c r="A16" s="2" t="s">
        <v>268</v>
      </c>
      <c r="B16">
        <f t="shared" si="0"/>
        <v>42</v>
      </c>
      <c r="C16">
        <v>45</v>
      </c>
      <c r="D16" s="39">
        <v>3.23</v>
      </c>
      <c r="E16" s="39">
        <v>0.1</v>
      </c>
      <c r="F16" t="s">
        <v>278</v>
      </c>
      <c r="G16" t="s">
        <v>269</v>
      </c>
      <c r="H16" t="s">
        <v>275</v>
      </c>
      <c r="I16" t="s">
        <v>278</v>
      </c>
      <c r="J16">
        <v>140</v>
      </c>
      <c r="L16" t="s">
        <v>280</v>
      </c>
    </row>
    <row r="17" spans="1:10" ht="15" thickBot="1" x14ac:dyDescent="0.35">
      <c r="A17" s="2" t="s">
        <v>268</v>
      </c>
      <c r="B17">
        <f t="shared" si="0"/>
        <v>45</v>
      </c>
      <c r="C17">
        <v>48</v>
      </c>
      <c r="D17" s="39">
        <v>2.98</v>
      </c>
      <c r="E17" s="39">
        <v>0.77</v>
      </c>
      <c r="F17" t="s">
        <v>274</v>
      </c>
      <c r="G17" t="s">
        <v>269</v>
      </c>
      <c r="H17" t="s">
        <v>275</v>
      </c>
      <c r="I17" t="s">
        <v>271</v>
      </c>
      <c r="J17">
        <v>60</v>
      </c>
    </row>
    <row r="18" spans="1:10" ht="15" thickBot="1" x14ac:dyDescent="0.35">
      <c r="A18" s="2" t="s">
        <v>268</v>
      </c>
      <c r="B18">
        <f t="shared" si="0"/>
        <v>48</v>
      </c>
      <c r="C18">
        <v>51</v>
      </c>
      <c r="D18" s="39">
        <v>3</v>
      </c>
      <c r="E18" s="39">
        <v>1.0900000000000001</v>
      </c>
      <c r="F18" t="s">
        <v>276</v>
      </c>
      <c r="G18" t="s">
        <v>269</v>
      </c>
      <c r="H18" t="s">
        <v>275</v>
      </c>
      <c r="I18" t="s">
        <v>271</v>
      </c>
      <c r="J18">
        <v>65</v>
      </c>
    </row>
    <row r="19" spans="1:10" ht="15" thickBot="1" x14ac:dyDescent="0.35">
      <c r="A19" s="2" t="s">
        <v>268</v>
      </c>
      <c r="B19">
        <f t="shared" si="0"/>
        <v>51</v>
      </c>
      <c r="C19">
        <v>54</v>
      </c>
      <c r="D19" s="39">
        <v>2.98</v>
      </c>
      <c r="E19" s="39">
        <v>2.2400000000000002</v>
      </c>
      <c r="F19" t="s">
        <v>276</v>
      </c>
      <c r="G19" t="s">
        <v>269</v>
      </c>
      <c r="H19" t="s">
        <v>275</v>
      </c>
      <c r="I19" t="s">
        <v>271</v>
      </c>
      <c r="J19">
        <v>21</v>
      </c>
    </row>
    <row r="20" spans="1:10" ht="15" thickBot="1" x14ac:dyDescent="0.35">
      <c r="A20" s="2" t="s">
        <v>268</v>
      </c>
      <c r="B20">
        <f t="shared" si="0"/>
        <v>54</v>
      </c>
      <c r="C20">
        <v>57</v>
      </c>
      <c r="D20" s="39">
        <v>2.48</v>
      </c>
      <c r="E20" s="39">
        <v>0.5</v>
      </c>
      <c r="F20" t="s">
        <v>276</v>
      </c>
      <c r="G20" t="s">
        <v>269</v>
      </c>
      <c r="H20" t="s">
        <v>275</v>
      </c>
      <c r="I20" t="s">
        <v>279</v>
      </c>
      <c r="J20">
        <v>110</v>
      </c>
    </row>
    <row r="21" spans="1:10" ht="15" thickBot="1" x14ac:dyDescent="0.35">
      <c r="A21" s="2" t="s">
        <v>268</v>
      </c>
      <c r="B21">
        <f t="shared" si="0"/>
        <v>57</v>
      </c>
      <c r="C21">
        <v>60</v>
      </c>
      <c r="D21" s="39">
        <v>3</v>
      </c>
      <c r="E21" s="39">
        <v>1.4</v>
      </c>
      <c r="F21" t="s">
        <v>274</v>
      </c>
      <c r="G21" t="s">
        <v>269</v>
      </c>
      <c r="H21" t="s">
        <v>275</v>
      </c>
      <c r="I21" t="s">
        <v>274</v>
      </c>
      <c r="J21">
        <v>50</v>
      </c>
    </row>
    <row r="22" spans="1:10" ht="15" thickBot="1" x14ac:dyDescent="0.35">
      <c r="A22" s="2" t="s">
        <v>268</v>
      </c>
      <c r="B22">
        <f t="shared" si="0"/>
        <v>60</v>
      </c>
      <c r="C22">
        <v>63</v>
      </c>
      <c r="D22" s="39">
        <v>2.9</v>
      </c>
      <c r="E22" s="39">
        <v>0.89</v>
      </c>
      <c r="F22" t="s">
        <v>279</v>
      </c>
      <c r="G22" t="s">
        <v>269</v>
      </c>
      <c r="H22" t="s">
        <v>275</v>
      </c>
      <c r="I22" t="s">
        <v>274</v>
      </c>
      <c r="J22">
        <v>40</v>
      </c>
    </row>
    <row r="23" spans="1:10" ht="15" thickBot="1" x14ac:dyDescent="0.35">
      <c r="A23" s="2" t="s">
        <v>268</v>
      </c>
      <c r="B23">
        <f t="shared" si="0"/>
        <v>63</v>
      </c>
      <c r="C23">
        <v>66</v>
      </c>
      <c r="D23" s="39">
        <v>2.9</v>
      </c>
      <c r="E23" s="39">
        <v>0.23</v>
      </c>
      <c r="F23" t="s">
        <v>274</v>
      </c>
      <c r="G23" t="s">
        <v>269</v>
      </c>
      <c r="H23" t="s">
        <v>275</v>
      </c>
      <c r="I23" t="s">
        <v>271</v>
      </c>
      <c r="J23">
        <v>125</v>
      </c>
    </row>
    <row r="24" spans="1:10" ht="15" thickBot="1" x14ac:dyDescent="0.35">
      <c r="A24" s="2" t="s">
        <v>268</v>
      </c>
      <c r="B24">
        <f t="shared" si="0"/>
        <v>66</v>
      </c>
      <c r="C24">
        <v>69</v>
      </c>
      <c r="D24" s="39">
        <v>2.7</v>
      </c>
      <c r="E24" s="39">
        <v>0.15</v>
      </c>
      <c r="F24" t="s">
        <v>274</v>
      </c>
      <c r="G24" t="s">
        <v>269</v>
      </c>
      <c r="H24" t="s">
        <v>275</v>
      </c>
      <c r="I24" t="s">
        <v>271</v>
      </c>
      <c r="J24">
        <v>135</v>
      </c>
    </row>
    <row r="25" spans="1:10" ht="15" thickBot="1" x14ac:dyDescent="0.35">
      <c r="A25" s="2" t="s">
        <v>268</v>
      </c>
      <c r="B25">
        <f t="shared" si="0"/>
        <v>69</v>
      </c>
      <c r="C25">
        <v>72</v>
      </c>
      <c r="D25" s="39">
        <v>2.9</v>
      </c>
      <c r="E25" s="39">
        <v>0.88</v>
      </c>
      <c r="F25" t="s">
        <v>276</v>
      </c>
      <c r="G25" t="s">
        <v>269</v>
      </c>
      <c r="H25" t="s">
        <v>275</v>
      </c>
      <c r="I25" t="s">
        <v>271</v>
      </c>
      <c r="J25">
        <v>42</v>
      </c>
    </row>
    <row r="26" spans="1:10" ht="15" thickBot="1" x14ac:dyDescent="0.35">
      <c r="A26" s="2" t="s">
        <v>268</v>
      </c>
      <c r="B26">
        <f t="shared" si="0"/>
        <v>72</v>
      </c>
      <c r="C26">
        <v>75</v>
      </c>
      <c r="D26" s="39">
        <v>2.89</v>
      </c>
      <c r="E26" s="39">
        <v>1.64</v>
      </c>
      <c r="F26" t="s">
        <v>276</v>
      </c>
      <c r="G26" t="s">
        <v>269</v>
      </c>
      <c r="H26" t="s">
        <v>275</v>
      </c>
      <c r="I26" t="s">
        <v>271</v>
      </c>
      <c r="J26">
        <v>31</v>
      </c>
    </row>
    <row r="27" spans="1:10" ht="15" thickBot="1" x14ac:dyDescent="0.35">
      <c r="A27" s="2" t="s">
        <v>268</v>
      </c>
      <c r="B27">
        <f t="shared" si="0"/>
        <v>75</v>
      </c>
      <c r="C27">
        <v>78</v>
      </c>
      <c r="D27" s="39">
        <v>2.77</v>
      </c>
      <c r="E27" s="39">
        <v>1.85</v>
      </c>
      <c r="F27" t="s">
        <v>276</v>
      </c>
      <c r="G27" t="s">
        <v>269</v>
      </c>
      <c r="H27" t="s">
        <v>275</v>
      </c>
      <c r="I27" t="s">
        <v>271</v>
      </c>
      <c r="J27">
        <v>40</v>
      </c>
    </row>
    <row r="28" spans="1:10" ht="15" thickBot="1" x14ac:dyDescent="0.35">
      <c r="A28" s="2" t="s">
        <v>268</v>
      </c>
      <c r="B28">
        <f t="shared" si="0"/>
        <v>78</v>
      </c>
      <c r="C28">
        <v>81</v>
      </c>
      <c r="D28" s="39">
        <v>3</v>
      </c>
      <c r="E28" s="39">
        <v>1.8</v>
      </c>
      <c r="F28" t="s">
        <v>276</v>
      </c>
      <c r="G28" t="s">
        <v>269</v>
      </c>
      <c r="H28" t="s">
        <v>275</v>
      </c>
      <c r="I28" t="s">
        <v>271</v>
      </c>
      <c r="J28">
        <v>36</v>
      </c>
    </row>
    <row r="29" spans="1:10" ht="15" thickBot="1" x14ac:dyDescent="0.35">
      <c r="A29" s="2" t="s">
        <v>268</v>
      </c>
      <c r="B29">
        <f t="shared" si="0"/>
        <v>81</v>
      </c>
      <c r="C29">
        <v>84</v>
      </c>
      <c r="D29" s="39">
        <v>2.96</v>
      </c>
      <c r="E29" s="39">
        <v>2.75</v>
      </c>
      <c r="F29" t="s">
        <v>276</v>
      </c>
      <c r="G29" t="s">
        <v>269</v>
      </c>
      <c r="H29" t="s">
        <v>275</v>
      </c>
      <c r="I29" t="s">
        <v>271</v>
      </c>
      <c r="J29">
        <v>16</v>
      </c>
    </row>
    <row r="30" spans="1:10" ht="15" thickBot="1" x14ac:dyDescent="0.35">
      <c r="A30" s="2" t="s">
        <v>268</v>
      </c>
      <c r="B30">
        <f t="shared" si="0"/>
        <v>84</v>
      </c>
      <c r="C30">
        <v>87</v>
      </c>
      <c r="D30" s="39">
        <v>3</v>
      </c>
      <c r="E30" s="39">
        <v>2.54</v>
      </c>
      <c r="F30" t="s">
        <v>276</v>
      </c>
      <c r="G30" t="s">
        <v>269</v>
      </c>
      <c r="H30" t="s">
        <v>275</v>
      </c>
      <c r="I30" t="s">
        <v>271</v>
      </c>
      <c r="J30">
        <v>24</v>
      </c>
    </row>
    <row r="31" spans="1:10" ht="15" thickBot="1" x14ac:dyDescent="0.35">
      <c r="A31" s="2" t="s">
        <v>268</v>
      </c>
      <c r="B31">
        <f t="shared" si="0"/>
        <v>87</v>
      </c>
      <c r="C31">
        <v>90</v>
      </c>
      <c r="D31" s="39">
        <v>2.68</v>
      </c>
      <c r="E31" s="39">
        <v>0.84</v>
      </c>
      <c r="F31" t="s">
        <v>278</v>
      </c>
      <c r="G31" t="s">
        <v>269</v>
      </c>
      <c r="H31" t="s">
        <v>275</v>
      </c>
      <c r="I31" t="s">
        <v>278</v>
      </c>
      <c r="J31">
        <v>25</v>
      </c>
    </row>
    <row r="32" spans="1:10" ht="15" thickBot="1" x14ac:dyDescent="0.35">
      <c r="A32" s="2" t="s">
        <v>268</v>
      </c>
      <c r="B32">
        <f t="shared" si="0"/>
        <v>90</v>
      </c>
      <c r="C32">
        <v>93</v>
      </c>
      <c r="D32" s="39">
        <v>2.7</v>
      </c>
      <c r="E32" s="39">
        <v>1.07</v>
      </c>
      <c r="F32" t="s">
        <v>278</v>
      </c>
      <c r="G32" t="s">
        <v>269</v>
      </c>
      <c r="H32" t="s">
        <v>275</v>
      </c>
      <c r="I32" t="s">
        <v>278</v>
      </c>
      <c r="J32">
        <v>105</v>
      </c>
    </row>
    <row r="33" spans="1:10" ht="15" thickBot="1" x14ac:dyDescent="0.35">
      <c r="A33" s="2" t="s">
        <v>268</v>
      </c>
      <c r="B33">
        <f t="shared" si="0"/>
        <v>93</v>
      </c>
      <c r="C33">
        <v>96</v>
      </c>
      <c r="D33" s="39">
        <v>2.96</v>
      </c>
      <c r="E33" s="39">
        <v>0.81</v>
      </c>
      <c r="F33" t="s">
        <v>276</v>
      </c>
      <c r="G33" t="s">
        <v>269</v>
      </c>
      <c r="H33" t="s">
        <v>275</v>
      </c>
      <c r="I33" t="s">
        <v>271</v>
      </c>
      <c r="J33">
        <v>80</v>
      </c>
    </row>
    <row r="34" spans="1:10" ht="15" thickBot="1" x14ac:dyDescent="0.35">
      <c r="A34" s="2" t="s">
        <v>268</v>
      </c>
      <c r="B34">
        <f t="shared" si="0"/>
        <v>96</v>
      </c>
      <c r="C34">
        <v>99</v>
      </c>
      <c r="D34" s="39">
        <v>3</v>
      </c>
      <c r="E34" s="39">
        <v>1.26</v>
      </c>
      <c r="F34" t="s">
        <v>276</v>
      </c>
      <c r="G34" t="s">
        <v>269</v>
      </c>
      <c r="H34" t="s">
        <v>275</v>
      </c>
      <c r="I34" t="s">
        <v>271</v>
      </c>
      <c r="J34">
        <v>28</v>
      </c>
    </row>
    <row r="35" spans="1:10" x14ac:dyDescent="0.3">
      <c r="A35" s="2" t="s">
        <v>268</v>
      </c>
      <c r="B35">
        <f t="shared" si="0"/>
        <v>99</v>
      </c>
      <c r="C35">
        <v>102</v>
      </c>
      <c r="D35" s="39">
        <v>2.6</v>
      </c>
      <c r="E35" s="39">
        <v>0.62</v>
      </c>
      <c r="F35" t="s">
        <v>276</v>
      </c>
      <c r="G35" t="s">
        <v>269</v>
      </c>
      <c r="H35" t="s">
        <v>275</v>
      </c>
      <c r="I35" t="s">
        <v>271</v>
      </c>
      <c r="J35">
        <v>48</v>
      </c>
    </row>
    <row r="36" spans="1:10" x14ac:dyDescent="0.3">
      <c r="A36" s="38"/>
      <c r="D36" s="39"/>
      <c r="E36" s="39"/>
    </row>
    <row r="37" spans="1:10" x14ac:dyDescent="0.3">
      <c r="A37" s="38"/>
      <c r="D37" s="39"/>
      <c r="E37" s="39"/>
    </row>
    <row r="38" spans="1:10" x14ac:dyDescent="0.3">
      <c r="A38" s="38"/>
      <c r="D38" s="39"/>
      <c r="E38" s="39"/>
    </row>
    <row r="39" spans="1:10" x14ac:dyDescent="0.3">
      <c r="A39" s="38"/>
      <c r="D39" s="39"/>
      <c r="E39" s="39"/>
    </row>
    <row r="40" spans="1:10" x14ac:dyDescent="0.3">
      <c r="A40" s="38"/>
      <c r="D40" s="39"/>
      <c r="E40" s="39"/>
    </row>
    <row r="41" spans="1:10" x14ac:dyDescent="0.3">
      <c r="A41" s="38"/>
      <c r="D41" s="39"/>
      <c r="E41" s="39"/>
    </row>
    <row r="42" spans="1:10" x14ac:dyDescent="0.3">
      <c r="A42" s="38"/>
      <c r="D42" s="39"/>
      <c r="E42" s="39"/>
    </row>
    <row r="43" spans="1:10" x14ac:dyDescent="0.3">
      <c r="A43" s="38"/>
      <c r="D43" s="39"/>
      <c r="E43" s="39"/>
    </row>
    <row r="44" spans="1:10" x14ac:dyDescent="0.3">
      <c r="A44" s="38"/>
      <c r="D44" s="39"/>
      <c r="E44" s="39"/>
    </row>
    <row r="45" spans="1:10" x14ac:dyDescent="0.3">
      <c r="A45" s="38"/>
      <c r="D45" s="39"/>
      <c r="E45" s="39"/>
    </row>
    <row r="46" spans="1:10" x14ac:dyDescent="0.3">
      <c r="A46" s="38"/>
      <c r="D46" s="39"/>
      <c r="E46" s="39"/>
    </row>
    <row r="47" spans="1:10" x14ac:dyDescent="0.3">
      <c r="A47" s="38"/>
      <c r="D47" s="39"/>
      <c r="E47" s="39"/>
    </row>
    <row r="48" spans="1:10" x14ac:dyDescent="0.3">
      <c r="A48" s="38"/>
      <c r="D48" s="39"/>
      <c r="E48" s="39"/>
    </row>
    <row r="49" spans="1:5" x14ac:dyDescent="0.3">
      <c r="A49" s="38"/>
      <c r="D49" s="39"/>
      <c r="E49" s="39"/>
    </row>
    <row r="50" spans="1:5" x14ac:dyDescent="0.3">
      <c r="A50" s="38"/>
      <c r="D50" s="39"/>
      <c r="E50" s="39"/>
    </row>
    <row r="51" spans="1:5" x14ac:dyDescent="0.3">
      <c r="A51" s="38"/>
      <c r="D51" s="39"/>
      <c r="E51" s="39"/>
    </row>
    <row r="52" spans="1:5" x14ac:dyDescent="0.3">
      <c r="A52" s="38"/>
      <c r="D52" s="39"/>
      <c r="E52" s="39"/>
    </row>
    <row r="53" spans="1:5" x14ac:dyDescent="0.3">
      <c r="A53" s="38"/>
      <c r="D53" s="39"/>
      <c r="E53" s="39"/>
    </row>
    <row r="54" spans="1:5" x14ac:dyDescent="0.3">
      <c r="A54" s="38"/>
      <c r="D54" s="39"/>
      <c r="E54" s="39"/>
    </row>
    <row r="55" spans="1:5" x14ac:dyDescent="0.3">
      <c r="A55" s="38"/>
      <c r="D55" s="39"/>
      <c r="E55" s="39"/>
    </row>
    <row r="56" spans="1:5" x14ac:dyDescent="0.3">
      <c r="A56" s="38"/>
      <c r="D56" s="39"/>
      <c r="E56" s="39"/>
    </row>
    <row r="57" spans="1:5" x14ac:dyDescent="0.3">
      <c r="A57" s="38"/>
      <c r="D57" s="39"/>
      <c r="E57" s="39"/>
    </row>
    <row r="58" spans="1:5" x14ac:dyDescent="0.3">
      <c r="A58" s="38"/>
      <c r="D58" s="39"/>
      <c r="E58" s="39"/>
    </row>
    <row r="59" spans="1:5" x14ac:dyDescent="0.3">
      <c r="A59" s="38"/>
      <c r="D59" s="39"/>
      <c r="E59" s="39"/>
    </row>
    <row r="60" spans="1:5" x14ac:dyDescent="0.3">
      <c r="A60" s="38"/>
      <c r="D60" s="39"/>
      <c r="E60" s="39"/>
    </row>
    <row r="61" spans="1:5" x14ac:dyDescent="0.3">
      <c r="A61" s="38"/>
      <c r="D61" s="39"/>
      <c r="E61" s="39"/>
    </row>
    <row r="62" spans="1:5" x14ac:dyDescent="0.3">
      <c r="A62" s="38"/>
      <c r="D62" s="39"/>
      <c r="E62" s="39"/>
    </row>
    <row r="63" spans="1:5" x14ac:dyDescent="0.3">
      <c r="A63" s="38"/>
      <c r="D63" s="39"/>
      <c r="E63" s="39"/>
    </row>
    <row r="64" spans="1:5" x14ac:dyDescent="0.3">
      <c r="A64" s="38"/>
      <c r="D64" s="39"/>
      <c r="E64" s="39"/>
    </row>
    <row r="65" spans="1:5" x14ac:dyDescent="0.3">
      <c r="A65" s="38"/>
      <c r="D65" s="39"/>
      <c r="E65" s="39"/>
    </row>
    <row r="66" spans="1:5" x14ac:dyDescent="0.3">
      <c r="A66" s="38"/>
      <c r="D66" s="39"/>
      <c r="E66" s="39"/>
    </row>
    <row r="67" spans="1:5" x14ac:dyDescent="0.3">
      <c r="A67" s="38"/>
      <c r="D67" s="39"/>
      <c r="E67" s="39"/>
    </row>
    <row r="68" spans="1:5" x14ac:dyDescent="0.3">
      <c r="A68" s="38"/>
      <c r="D68" s="39"/>
      <c r="E68" s="39"/>
    </row>
    <row r="69" spans="1:5" x14ac:dyDescent="0.3">
      <c r="A69" s="38"/>
      <c r="D69" s="39"/>
      <c r="E69" s="39"/>
    </row>
    <row r="70" spans="1:5" x14ac:dyDescent="0.3">
      <c r="A70" s="38"/>
      <c r="D70" s="39"/>
      <c r="E70" s="39"/>
    </row>
    <row r="71" spans="1:5" x14ac:dyDescent="0.3">
      <c r="A71" s="38"/>
      <c r="D71" s="39"/>
      <c r="E71" s="39"/>
    </row>
    <row r="72" spans="1:5" x14ac:dyDescent="0.3">
      <c r="A72" s="38"/>
      <c r="D72" s="39"/>
      <c r="E72" s="39"/>
    </row>
    <row r="73" spans="1:5" x14ac:dyDescent="0.3">
      <c r="A73" s="38"/>
      <c r="D73" s="39"/>
      <c r="E73" s="39"/>
    </row>
    <row r="74" spans="1:5" x14ac:dyDescent="0.3">
      <c r="A74" s="38"/>
      <c r="D74" s="39"/>
      <c r="E74" s="39"/>
    </row>
    <row r="75" spans="1:5" x14ac:dyDescent="0.3">
      <c r="A75" s="38"/>
      <c r="D75" s="39"/>
      <c r="E75" s="39"/>
    </row>
    <row r="76" spans="1:5" x14ac:dyDescent="0.3">
      <c r="A76" s="38"/>
      <c r="D76" s="39"/>
      <c r="E76" s="39"/>
    </row>
    <row r="77" spans="1:5" x14ac:dyDescent="0.3">
      <c r="A77" s="38"/>
      <c r="D77" s="39"/>
      <c r="E77" s="39"/>
    </row>
    <row r="78" spans="1:5" x14ac:dyDescent="0.3">
      <c r="A78" s="38"/>
      <c r="D78" s="39"/>
      <c r="E78" s="39"/>
    </row>
    <row r="79" spans="1:5" x14ac:dyDescent="0.3">
      <c r="A79" s="38"/>
      <c r="D79" s="39"/>
      <c r="E79" s="39"/>
    </row>
    <row r="80" spans="1:5" x14ac:dyDescent="0.3">
      <c r="A80" s="38"/>
      <c r="D80" s="39"/>
      <c r="E80" s="39"/>
    </row>
    <row r="81" spans="1:5" x14ac:dyDescent="0.3">
      <c r="A81" s="38"/>
      <c r="D81" s="39"/>
      <c r="E81" s="39"/>
    </row>
    <row r="82" spans="1:5" x14ac:dyDescent="0.3">
      <c r="A82" s="38"/>
      <c r="D82" s="39"/>
      <c r="E82" s="39"/>
    </row>
    <row r="83" spans="1:5" x14ac:dyDescent="0.3">
      <c r="A83" s="38"/>
      <c r="D83" s="39"/>
      <c r="E83" s="39"/>
    </row>
    <row r="84" spans="1:5" x14ac:dyDescent="0.3">
      <c r="A84" s="38"/>
      <c r="D84" s="39"/>
      <c r="E84" s="39"/>
    </row>
    <row r="85" spans="1:5" x14ac:dyDescent="0.3">
      <c r="A85" s="38"/>
      <c r="D85" s="39"/>
      <c r="E85" s="39"/>
    </row>
    <row r="86" spans="1:5" x14ac:dyDescent="0.3">
      <c r="A86" s="38"/>
      <c r="D86" s="39"/>
      <c r="E86" s="39"/>
    </row>
    <row r="87" spans="1:5" x14ac:dyDescent="0.3">
      <c r="A87" s="38"/>
      <c r="D87" s="39"/>
      <c r="E87" s="39"/>
    </row>
    <row r="88" spans="1:5" x14ac:dyDescent="0.3">
      <c r="A88" s="38"/>
      <c r="D88" s="39"/>
      <c r="E88" s="39"/>
    </row>
    <row r="89" spans="1:5" x14ac:dyDescent="0.3">
      <c r="A89" s="38"/>
      <c r="D89" s="39"/>
      <c r="E89" s="39"/>
    </row>
    <row r="90" spans="1:5" x14ac:dyDescent="0.3">
      <c r="A90" s="38"/>
      <c r="D90" s="39"/>
      <c r="E90" s="39"/>
    </row>
    <row r="91" spans="1:5" x14ac:dyDescent="0.3">
      <c r="A91" s="38"/>
      <c r="D91" s="39"/>
      <c r="E91" s="39"/>
    </row>
    <row r="92" spans="1:5" x14ac:dyDescent="0.3">
      <c r="A92" s="38"/>
      <c r="D92" s="39"/>
      <c r="E92" s="39"/>
    </row>
    <row r="93" spans="1:5" x14ac:dyDescent="0.3">
      <c r="A93" s="38"/>
      <c r="D93" s="39"/>
      <c r="E93" s="39"/>
    </row>
    <row r="94" spans="1:5" x14ac:dyDescent="0.3">
      <c r="A94" s="38"/>
      <c r="D94" s="39"/>
      <c r="E94" s="39"/>
    </row>
    <row r="95" spans="1:5" x14ac:dyDescent="0.3">
      <c r="A95" s="38"/>
      <c r="D95" s="39"/>
      <c r="E95" s="39"/>
    </row>
    <row r="96" spans="1:5" x14ac:dyDescent="0.3">
      <c r="A96" s="38"/>
      <c r="D96" s="39"/>
      <c r="E96" s="39"/>
    </row>
    <row r="97" spans="1:5" x14ac:dyDescent="0.3">
      <c r="A97" s="38"/>
      <c r="D97" s="39"/>
      <c r="E97" s="39"/>
    </row>
    <row r="98" spans="1:5" x14ac:dyDescent="0.3">
      <c r="A98" s="38"/>
      <c r="D98" s="39"/>
      <c r="E98" s="39"/>
    </row>
    <row r="99" spans="1:5" x14ac:dyDescent="0.3">
      <c r="A99" s="38"/>
      <c r="D99" s="39"/>
      <c r="E99" s="39"/>
    </row>
    <row r="100" spans="1:5" x14ac:dyDescent="0.3">
      <c r="A100" s="38"/>
      <c r="D100" s="39"/>
      <c r="E100" s="39"/>
    </row>
    <row r="101" spans="1:5" x14ac:dyDescent="0.3">
      <c r="A101" s="38"/>
      <c r="D101" s="39"/>
      <c r="E101" s="39"/>
    </row>
    <row r="102" spans="1:5" x14ac:dyDescent="0.3">
      <c r="A102" s="38"/>
      <c r="D102" s="39"/>
      <c r="E102" s="39"/>
    </row>
    <row r="103" spans="1:5" x14ac:dyDescent="0.3">
      <c r="A103" s="38"/>
      <c r="D103" s="39"/>
      <c r="E103" s="39"/>
    </row>
    <row r="104" spans="1:5" x14ac:dyDescent="0.3">
      <c r="A104" s="38"/>
      <c r="D104" s="39"/>
      <c r="E104" s="39"/>
    </row>
    <row r="105" spans="1:5" x14ac:dyDescent="0.3">
      <c r="A105" s="38"/>
      <c r="D105" s="39"/>
      <c r="E105" s="39"/>
    </row>
    <row r="106" spans="1:5" x14ac:dyDescent="0.3">
      <c r="A106" s="38"/>
      <c r="D106" s="39"/>
      <c r="E106" s="39"/>
    </row>
    <row r="107" spans="1:5" x14ac:dyDescent="0.3">
      <c r="A107" s="38"/>
      <c r="D107" s="39"/>
      <c r="E107" s="39"/>
    </row>
    <row r="108" spans="1:5" x14ac:dyDescent="0.3">
      <c r="A108" s="38"/>
      <c r="D108" s="39"/>
      <c r="E108" s="39"/>
    </row>
    <row r="109" spans="1:5" x14ac:dyDescent="0.3">
      <c r="A109" s="38"/>
      <c r="D109" s="39"/>
      <c r="E109" s="39"/>
    </row>
    <row r="110" spans="1:5" x14ac:dyDescent="0.3">
      <c r="A110" s="38"/>
      <c r="D110" s="39"/>
      <c r="E110" s="39"/>
    </row>
    <row r="111" spans="1:5" x14ac:dyDescent="0.3">
      <c r="A111" s="38"/>
      <c r="D111" s="39"/>
      <c r="E111" s="39"/>
    </row>
    <row r="112" spans="1:5" x14ac:dyDescent="0.3">
      <c r="A112" s="38"/>
      <c r="D112" s="39"/>
      <c r="E112" s="39"/>
    </row>
    <row r="113" spans="1:5" x14ac:dyDescent="0.3">
      <c r="A113" s="38"/>
      <c r="D113" s="39"/>
      <c r="E113" s="39"/>
    </row>
    <row r="114" spans="1:5" x14ac:dyDescent="0.3">
      <c r="A114" s="38"/>
      <c r="D114" s="39"/>
      <c r="E114" s="39"/>
    </row>
    <row r="115" spans="1:5" x14ac:dyDescent="0.3">
      <c r="A115" s="38"/>
      <c r="D115" s="39"/>
      <c r="E115" s="39"/>
    </row>
    <row r="116" spans="1:5" x14ac:dyDescent="0.3">
      <c r="A116" s="38"/>
      <c r="D116" s="39"/>
      <c r="E116" s="39"/>
    </row>
    <row r="117" spans="1:5" x14ac:dyDescent="0.3">
      <c r="A117" s="38"/>
      <c r="D117" s="39"/>
      <c r="E117" s="39"/>
    </row>
    <row r="118" spans="1:5" x14ac:dyDescent="0.3">
      <c r="A118" s="38"/>
      <c r="D118" s="39"/>
      <c r="E118" s="39"/>
    </row>
    <row r="119" spans="1:5" x14ac:dyDescent="0.3">
      <c r="A119" s="38"/>
      <c r="D119" s="39"/>
      <c r="E119" s="39"/>
    </row>
    <row r="120" spans="1:5" x14ac:dyDescent="0.3">
      <c r="A120" s="38"/>
      <c r="D120" s="39"/>
      <c r="E120" s="39"/>
    </row>
    <row r="121" spans="1:5" x14ac:dyDescent="0.3">
      <c r="A121" s="38"/>
      <c r="D121" s="39"/>
      <c r="E121" s="39"/>
    </row>
    <row r="122" spans="1:5" x14ac:dyDescent="0.3">
      <c r="A122" s="38"/>
      <c r="D122" s="39"/>
      <c r="E122" s="39"/>
    </row>
    <row r="123" spans="1:5" x14ac:dyDescent="0.3">
      <c r="A123" s="38"/>
      <c r="D123" s="39"/>
      <c r="E123" s="39"/>
    </row>
    <row r="124" spans="1:5" x14ac:dyDescent="0.3">
      <c r="A124" s="38"/>
      <c r="D124" s="39"/>
      <c r="E124" s="39"/>
    </row>
    <row r="125" spans="1:5" x14ac:dyDescent="0.3">
      <c r="A125" s="38"/>
      <c r="D125" s="39"/>
      <c r="E125" s="39"/>
    </row>
    <row r="126" spans="1:5" x14ac:dyDescent="0.3">
      <c r="A126" s="38"/>
      <c r="D126" s="39"/>
      <c r="E126" s="39"/>
    </row>
    <row r="127" spans="1:5" x14ac:dyDescent="0.3">
      <c r="A127" s="38"/>
      <c r="D127" s="39"/>
      <c r="E127" s="39"/>
    </row>
    <row r="128" spans="1:5" x14ac:dyDescent="0.3">
      <c r="A128" s="38"/>
      <c r="D128" s="39"/>
      <c r="E128" s="39"/>
    </row>
    <row r="129" spans="1:5" x14ac:dyDescent="0.3">
      <c r="A129" s="38"/>
      <c r="D129" s="39"/>
      <c r="E129" s="39"/>
    </row>
    <row r="130" spans="1:5" x14ac:dyDescent="0.3">
      <c r="A130" s="38"/>
      <c r="D130" s="39"/>
      <c r="E130" s="39"/>
    </row>
    <row r="131" spans="1:5" x14ac:dyDescent="0.3">
      <c r="A131" s="38"/>
      <c r="D131" s="39"/>
      <c r="E131" s="39"/>
    </row>
    <row r="132" spans="1:5" x14ac:dyDescent="0.3">
      <c r="A132" s="38"/>
      <c r="D132" s="39"/>
      <c r="E132" s="39"/>
    </row>
    <row r="133" spans="1:5" x14ac:dyDescent="0.3">
      <c r="A133" s="38"/>
      <c r="D133" s="39"/>
      <c r="E133" s="39"/>
    </row>
    <row r="134" spans="1:5" x14ac:dyDescent="0.3">
      <c r="A134" s="38"/>
      <c r="D134" s="39"/>
      <c r="E134" s="39"/>
    </row>
    <row r="135" spans="1:5" x14ac:dyDescent="0.3">
      <c r="A135" s="38"/>
      <c r="D135" s="39"/>
      <c r="E135" s="39"/>
    </row>
    <row r="136" spans="1:5" x14ac:dyDescent="0.3">
      <c r="A136" s="38"/>
      <c r="D136" s="39"/>
      <c r="E136" s="39"/>
    </row>
    <row r="137" spans="1:5" x14ac:dyDescent="0.3">
      <c r="A137" s="38"/>
      <c r="D137" s="39"/>
      <c r="E137" s="39"/>
    </row>
    <row r="138" spans="1:5" x14ac:dyDescent="0.3">
      <c r="A138" s="38"/>
      <c r="D138" s="39"/>
      <c r="E138" s="39"/>
    </row>
    <row r="139" spans="1:5" x14ac:dyDescent="0.3">
      <c r="A139" s="38"/>
      <c r="D139" s="39"/>
      <c r="E139" s="39"/>
    </row>
    <row r="140" spans="1:5" x14ac:dyDescent="0.3">
      <c r="A140" s="38"/>
      <c r="D140" s="39"/>
      <c r="E140" s="39"/>
    </row>
    <row r="141" spans="1:5" x14ac:dyDescent="0.3">
      <c r="A141" s="38"/>
      <c r="D141" s="39"/>
      <c r="E141" s="39"/>
    </row>
    <row r="142" spans="1:5" x14ac:dyDescent="0.3">
      <c r="A142" s="38"/>
      <c r="D142" s="39"/>
      <c r="E142" s="39"/>
    </row>
    <row r="143" spans="1:5" x14ac:dyDescent="0.3">
      <c r="A143" s="38"/>
      <c r="D143" s="39"/>
      <c r="E143" s="39"/>
    </row>
    <row r="144" spans="1:5" x14ac:dyDescent="0.3">
      <c r="A144" s="38"/>
      <c r="D144" s="39"/>
      <c r="E144" s="39"/>
    </row>
    <row r="145" spans="1:5" x14ac:dyDescent="0.3">
      <c r="A145" s="38"/>
      <c r="D145" s="39"/>
      <c r="E145" s="39"/>
    </row>
    <row r="146" spans="1:5" x14ac:dyDescent="0.3">
      <c r="A146" s="38"/>
      <c r="D146" s="39"/>
      <c r="E146" s="39"/>
    </row>
    <row r="147" spans="1:5" x14ac:dyDescent="0.3">
      <c r="A147" s="38"/>
      <c r="D147" s="39"/>
      <c r="E147" s="39"/>
    </row>
    <row r="148" spans="1:5" x14ac:dyDescent="0.3">
      <c r="A148" s="38"/>
      <c r="D148" s="39"/>
      <c r="E148" s="39"/>
    </row>
    <row r="149" spans="1:5" x14ac:dyDescent="0.3">
      <c r="A149" s="38"/>
      <c r="D149" s="39"/>
      <c r="E149" s="39"/>
    </row>
    <row r="150" spans="1:5" x14ac:dyDescent="0.3">
      <c r="A150" s="38"/>
      <c r="D150" s="39"/>
      <c r="E150" s="39"/>
    </row>
    <row r="151" spans="1:5" x14ac:dyDescent="0.3">
      <c r="A151" s="38"/>
      <c r="D151" s="39"/>
      <c r="E151" s="39"/>
    </row>
    <row r="152" spans="1:5" x14ac:dyDescent="0.3">
      <c r="A152" s="38"/>
      <c r="D152" s="39"/>
      <c r="E152" s="39"/>
    </row>
    <row r="153" spans="1:5" x14ac:dyDescent="0.3">
      <c r="A153" s="38"/>
      <c r="D153" s="39"/>
      <c r="E153" s="39"/>
    </row>
    <row r="154" spans="1:5" x14ac:dyDescent="0.3">
      <c r="A154" s="38"/>
      <c r="D154" s="39"/>
      <c r="E154" s="39"/>
    </row>
    <row r="155" spans="1:5" x14ac:dyDescent="0.3">
      <c r="A155" s="38"/>
      <c r="D155" s="39"/>
      <c r="E155" s="39"/>
    </row>
    <row r="156" spans="1:5" x14ac:dyDescent="0.3">
      <c r="A156" s="38"/>
      <c r="D156" s="39"/>
      <c r="E156" s="39"/>
    </row>
    <row r="157" spans="1:5" x14ac:dyDescent="0.3">
      <c r="A157" s="38"/>
      <c r="D157" s="39"/>
      <c r="E157" s="39"/>
    </row>
    <row r="158" spans="1:5" x14ac:dyDescent="0.3">
      <c r="A158" s="38"/>
      <c r="D158" s="39"/>
      <c r="E158" s="39"/>
    </row>
    <row r="159" spans="1:5" x14ac:dyDescent="0.3">
      <c r="A159" s="38"/>
      <c r="D159" s="39"/>
      <c r="E159" s="39"/>
    </row>
    <row r="160" spans="1:5" x14ac:dyDescent="0.3">
      <c r="A160" s="38"/>
      <c r="D160" s="39"/>
      <c r="E160" s="39"/>
    </row>
    <row r="161" spans="1:5" x14ac:dyDescent="0.3">
      <c r="A161" s="38"/>
      <c r="D161" s="39"/>
      <c r="E161" s="39"/>
    </row>
    <row r="162" spans="1:5" x14ac:dyDescent="0.3">
      <c r="A162" s="38"/>
      <c r="D162" s="39"/>
      <c r="E162" s="39"/>
    </row>
    <row r="163" spans="1:5" x14ac:dyDescent="0.3">
      <c r="A163" s="38"/>
      <c r="D163" s="39"/>
      <c r="E163" s="39"/>
    </row>
    <row r="164" spans="1:5" x14ac:dyDescent="0.3">
      <c r="A164" s="38"/>
      <c r="D164" s="39"/>
      <c r="E164" s="39"/>
    </row>
    <row r="165" spans="1:5" x14ac:dyDescent="0.3">
      <c r="A165" s="38"/>
      <c r="D165" s="39"/>
      <c r="E165" s="39"/>
    </row>
  </sheetData>
  <dataValidations count="4">
    <dataValidation type="list" allowBlank="1" showInputMessage="1" showErrorMessage="1" sqref="F2:F165" xr:uid="{F4EE827E-00E3-440E-8A95-0BBB753247D0}">
      <formula1>"1 - Very soft, 2 - Soft, 3 - Moderate, 4 - Hard, 5 - Very Hard"</formula1>
    </dataValidation>
    <dataValidation type="list" allowBlank="1" showInputMessage="1" showErrorMessage="1" sqref="G2:G166" xr:uid="{154608C4-B3D6-473B-81B5-652E06528EB3}">
      <formula1>"1 - No Reaction, 2 - Weak Reaction, 3 - Moderate Reaction, 4 - Strong Reaction, 5 - Very Strong Reaction"</formula1>
    </dataValidation>
    <dataValidation type="list" allowBlank="1" showInputMessage="1" showErrorMessage="1" sqref="H2:H165" xr:uid="{6AE187BA-8337-45F9-BB57-AAA6EED0678F}">
      <formula1>"1 - Unweathered, 2 - Slightly Weathered, 3 - Medium Weathered, 4 - Highly Weathered, 5 - Completely Weathered "</formula1>
    </dataValidation>
    <dataValidation type="list" allowBlank="1" showInputMessage="1" showErrorMessage="1" sqref="I2:I165" xr:uid="{30611A77-2F3E-46B5-82E9-87B93D285601}">
      <formula1>"1 - Extremely Soft, 2 - Soft, 3 - Medium, 4 - Hard, 5 - Very Hard"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E9AA-268F-4E40-AC3A-610E1C323CB7}">
  <sheetPr>
    <tabColor theme="7" tint="0.59999389629810485"/>
  </sheetPr>
  <dimension ref="A1:B103"/>
  <sheetViews>
    <sheetView zoomScale="85" zoomScaleNormal="85" workbookViewId="0">
      <selection activeCell="D7" sqref="D7"/>
    </sheetView>
  </sheetViews>
  <sheetFormatPr defaultRowHeight="14.4" x14ac:dyDescent="0.3"/>
  <cols>
    <col min="1" max="1" width="11.44140625" bestFit="1" customWidth="1"/>
    <col min="2" max="2" width="35.21875" bestFit="1" customWidth="1"/>
    <col min="5" max="5" width="29.6640625" customWidth="1"/>
  </cols>
  <sheetData>
    <row r="1" spans="1:2" ht="18" thickBot="1" x14ac:dyDescent="0.35">
      <c r="A1" s="36" t="s">
        <v>21</v>
      </c>
      <c r="B1" s="36" t="s">
        <v>84</v>
      </c>
    </row>
    <row r="2" spans="1:2" x14ac:dyDescent="0.3">
      <c r="A2">
        <v>1</v>
      </c>
      <c r="B2" t="s">
        <v>87</v>
      </c>
    </row>
    <row r="3" spans="1:2" x14ac:dyDescent="0.3">
      <c r="A3">
        <f>A2+1</f>
        <v>2</v>
      </c>
      <c r="B3" t="s">
        <v>87</v>
      </c>
    </row>
    <row r="4" spans="1:2" x14ac:dyDescent="0.3">
      <c r="A4">
        <f t="shared" ref="A4:A67" si="0">A3+1</f>
        <v>3</v>
      </c>
      <c r="B4">
        <v>0.109</v>
      </c>
    </row>
    <row r="5" spans="1:2" x14ac:dyDescent="0.3">
      <c r="A5">
        <f t="shared" si="0"/>
        <v>4</v>
      </c>
      <c r="B5">
        <v>3.5999999999999997E-2</v>
      </c>
    </row>
    <row r="6" spans="1:2" x14ac:dyDescent="0.3">
      <c r="A6">
        <f t="shared" si="0"/>
        <v>5</v>
      </c>
      <c r="B6">
        <v>8.7999999999999995E-2</v>
      </c>
    </row>
    <row r="7" spans="1:2" x14ac:dyDescent="0.3">
      <c r="A7">
        <f t="shared" si="0"/>
        <v>6</v>
      </c>
      <c r="B7">
        <v>0.153</v>
      </c>
    </row>
    <row r="8" spans="1:2" x14ac:dyDescent="0.3">
      <c r="A8">
        <f t="shared" si="0"/>
        <v>7</v>
      </c>
      <c r="B8">
        <v>1.35</v>
      </c>
    </row>
    <row r="9" spans="1:2" x14ac:dyDescent="0.3">
      <c r="A9">
        <f t="shared" si="0"/>
        <v>8</v>
      </c>
      <c r="B9">
        <v>1.4</v>
      </c>
    </row>
    <row r="10" spans="1:2" x14ac:dyDescent="0.3">
      <c r="A10">
        <f t="shared" si="0"/>
        <v>9</v>
      </c>
      <c r="B10">
        <v>1.0900000000000001</v>
      </c>
    </row>
    <row r="11" spans="1:2" x14ac:dyDescent="0.3">
      <c r="A11">
        <f t="shared" si="0"/>
        <v>10</v>
      </c>
      <c r="B11">
        <v>0.20300000000000001</v>
      </c>
    </row>
    <row r="12" spans="1:2" x14ac:dyDescent="0.3">
      <c r="A12">
        <f t="shared" si="0"/>
        <v>11</v>
      </c>
      <c r="B12">
        <v>0.88400000000000001</v>
      </c>
    </row>
    <row r="13" spans="1:2" x14ac:dyDescent="0.3">
      <c r="A13">
        <f t="shared" si="0"/>
        <v>12</v>
      </c>
      <c r="B13">
        <v>0.45400000000000001</v>
      </c>
    </row>
    <row r="14" spans="1:2" x14ac:dyDescent="0.3">
      <c r="A14">
        <f t="shared" si="0"/>
        <v>13</v>
      </c>
      <c r="B14">
        <v>0.73699999999999999</v>
      </c>
    </row>
    <row r="15" spans="1:2" x14ac:dyDescent="0.3">
      <c r="A15">
        <f t="shared" si="0"/>
        <v>14</v>
      </c>
      <c r="B15">
        <v>0.63400000000000001</v>
      </c>
    </row>
    <row r="16" spans="1:2" x14ac:dyDescent="0.3">
      <c r="A16">
        <f t="shared" si="0"/>
        <v>15</v>
      </c>
      <c r="B16">
        <v>0.497</v>
      </c>
    </row>
    <row r="17" spans="1:2" x14ac:dyDescent="0.3">
      <c r="A17">
        <f t="shared" si="0"/>
        <v>16</v>
      </c>
      <c r="B17">
        <v>2.35</v>
      </c>
    </row>
    <row r="18" spans="1:2" x14ac:dyDescent="0.3">
      <c r="A18">
        <f t="shared" si="0"/>
        <v>17</v>
      </c>
      <c r="B18">
        <v>0.39600000000000002</v>
      </c>
    </row>
    <row r="19" spans="1:2" x14ac:dyDescent="0.3">
      <c r="A19">
        <f t="shared" si="0"/>
        <v>18</v>
      </c>
      <c r="B19">
        <v>0.38200000000000001</v>
      </c>
    </row>
    <row r="20" spans="1:2" x14ac:dyDescent="0.3">
      <c r="A20">
        <f t="shared" si="0"/>
        <v>19</v>
      </c>
      <c r="B20">
        <v>0.29399999999999998</v>
      </c>
    </row>
    <row r="21" spans="1:2" x14ac:dyDescent="0.3">
      <c r="A21">
        <f t="shared" si="0"/>
        <v>20</v>
      </c>
      <c r="B21">
        <v>0.71899999999999997</v>
      </c>
    </row>
    <row r="22" spans="1:2" x14ac:dyDescent="0.3">
      <c r="A22">
        <f t="shared" si="0"/>
        <v>21</v>
      </c>
      <c r="B22">
        <v>0.309</v>
      </c>
    </row>
    <row r="23" spans="1:2" x14ac:dyDescent="0.3">
      <c r="A23">
        <f t="shared" si="0"/>
        <v>22</v>
      </c>
      <c r="B23">
        <v>0.29199999999999998</v>
      </c>
    </row>
    <row r="24" spans="1:2" x14ac:dyDescent="0.3">
      <c r="A24">
        <f t="shared" si="0"/>
        <v>23</v>
      </c>
      <c r="B24">
        <v>0.248</v>
      </c>
    </row>
    <row r="25" spans="1:2" x14ac:dyDescent="0.3">
      <c r="A25">
        <f t="shared" si="0"/>
        <v>24</v>
      </c>
      <c r="B25">
        <v>0.60599999999999998</v>
      </c>
    </row>
    <row r="26" spans="1:2" x14ac:dyDescent="0.3">
      <c r="A26">
        <f t="shared" si="0"/>
        <v>25</v>
      </c>
      <c r="B26">
        <v>0.14899999999999999</v>
      </c>
    </row>
    <row r="27" spans="1:2" x14ac:dyDescent="0.3">
      <c r="A27">
        <f t="shared" si="0"/>
        <v>26</v>
      </c>
      <c r="B27">
        <v>0.13500000000000001</v>
      </c>
    </row>
    <row r="28" spans="1:2" x14ac:dyDescent="0.3">
      <c r="A28">
        <f t="shared" si="0"/>
        <v>27</v>
      </c>
      <c r="B28">
        <v>0.8</v>
      </c>
    </row>
    <row r="29" spans="1:2" x14ac:dyDescent="0.3">
      <c r="A29">
        <f t="shared" si="0"/>
        <v>28</v>
      </c>
      <c r="B29">
        <v>0.52300000000000002</v>
      </c>
    </row>
    <row r="30" spans="1:2" x14ac:dyDescent="0.3">
      <c r="A30">
        <f t="shared" si="0"/>
        <v>29</v>
      </c>
      <c r="B30">
        <v>0.188</v>
      </c>
    </row>
    <row r="31" spans="1:2" x14ac:dyDescent="0.3">
      <c r="A31">
        <f t="shared" si="0"/>
        <v>30</v>
      </c>
      <c r="B31">
        <v>0.39400000000000002</v>
      </c>
    </row>
    <row r="32" spans="1:2" x14ac:dyDescent="0.3">
      <c r="A32">
        <f t="shared" si="0"/>
        <v>31</v>
      </c>
      <c r="B32">
        <v>0.81200000000000006</v>
      </c>
    </row>
    <row r="33" spans="1:2" x14ac:dyDescent="0.3">
      <c r="A33">
        <f t="shared" si="0"/>
        <v>32</v>
      </c>
      <c r="B33">
        <v>0.25600000000000001</v>
      </c>
    </row>
    <row r="34" spans="1:2" x14ac:dyDescent="0.3">
      <c r="A34">
        <f t="shared" si="0"/>
        <v>33</v>
      </c>
      <c r="B34">
        <v>0.219</v>
      </c>
    </row>
    <row r="35" spans="1:2" x14ac:dyDescent="0.3">
      <c r="A35">
        <f t="shared" si="0"/>
        <v>34</v>
      </c>
      <c r="B35">
        <v>0.93799999999999994</v>
      </c>
    </row>
    <row r="36" spans="1:2" x14ac:dyDescent="0.3">
      <c r="A36">
        <f t="shared" si="0"/>
        <v>35</v>
      </c>
      <c r="B36">
        <v>2.31</v>
      </c>
    </row>
    <row r="37" spans="1:2" x14ac:dyDescent="0.3">
      <c r="A37">
        <f t="shared" si="0"/>
        <v>36</v>
      </c>
      <c r="B37">
        <v>0.27</v>
      </c>
    </row>
    <row r="38" spans="1:2" x14ac:dyDescent="0.3">
      <c r="A38">
        <f t="shared" si="0"/>
        <v>37</v>
      </c>
      <c r="B38">
        <v>0.16600000000000001</v>
      </c>
    </row>
    <row r="39" spans="1:2" x14ac:dyDescent="0.3">
      <c r="A39">
        <f t="shared" si="0"/>
        <v>38</v>
      </c>
      <c r="B39">
        <v>0.221</v>
      </c>
    </row>
    <row r="40" spans="1:2" x14ac:dyDescent="0.3">
      <c r="A40">
        <f t="shared" si="0"/>
        <v>39</v>
      </c>
      <c r="B40">
        <v>0.53439999999999999</v>
      </c>
    </row>
    <row r="41" spans="1:2" x14ac:dyDescent="0.3">
      <c r="A41">
        <f t="shared" si="0"/>
        <v>40</v>
      </c>
      <c r="B41">
        <v>0.24299999999999999</v>
      </c>
    </row>
    <row r="42" spans="1:2" x14ac:dyDescent="0.3">
      <c r="A42">
        <f t="shared" si="0"/>
        <v>41</v>
      </c>
      <c r="B42">
        <v>0.61399999999999999</v>
      </c>
    </row>
    <row r="43" spans="1:2" x14ac:dyDescent="0.3">
      <c r="A43">
        <f t="shared" si="0"/>
        <v>42</v>
      </c>
      <c r="B43">
        <v>1.34</v>
      </c>
    </row>
    <row r="44" spans="1:2" x14ac:dyDescent="0.3">
      <c r="A44">
        <f t="shared" si="0"/>
        <v>43</v>
      </c>
      <c r="B44">
        <v>0.68200000000000005</v>
      </c>
    </row>
    <row r="45" spans="1:2" x14ac:dyDescent="0.3">
      <c r="A45">
        <f t="shared" si="0"/>
        <v>44</v>
      </c>
      <c r="B45">
        <v>0.25900000000000001</v>
      </c>
    </row>
    <row r="46" spans="1:2" x14ac:dyDescent="0.3">
      <c r="A46">
        <f t="shared" si="0"/>
        <v>45</v>
      </c>
      <c r="B46">
        <v>0.36299999999999999</v>
      </c>
    </row>
    <row r="47" spans="1:2" x14ac:dyDescent="0.3">
      <c r="A47">
        <f t="shared" si="0"/>
        <v>46</v>
      </c>
      <c r="B47">
        <v>0.26800000000000002</v>
      </c>
    </row>
    <row r="48" spans="1:2" x14ac:dyDescent="0.3">
      <c r="A48">
        <f t="shared" si="0"/>
        <v>47</v>
      </c>
      <c r="B48">
        <v>0.33200000000000002</v>
      </c>
    </row>
    <row r="49" spans="1:2" x14ac:dyDescent="0.3">
      <c r="A49">
        <f t="shared" si="0"/>
        <v>48</v>
      </c>
      <c r="B49">
        <v>0.32400000000000001</v>
      </c>
    </row>
    <row r="50" spans="1:2" x14ac:dyDescent="0.3">
      <c r="A50">
        <f t="shared" si="0"/>
        <v>49</v>
      </c>
      <c r="B50">
        <v>0.45600000000000002</v>
      </c>
    </row>
    <row r="51" spans="1:2" x14ac:dyDescent="0.3">
      <c r="A51">
        <f t="shared" si="0"/>
        <v>50</v>
      </c>
      <c r="B51">
        <v>9.89</v>
      </c>
    </row>
    <row r="52" spans="1:2" x14ac:dyDescent="0.3">
      <c r="A52">
        <f t="shared" si="0"/>
        <v>51</v>
      </c>
      <c r="B52">
        <v>0.44800000000000001</v>
      </c>
    </row>
    <row r="53" spans="1:2" x14ac:dyDescent="0.3">
      <c r="A53">
        <f t="shared" si="0"/>
        <v>52</v>
      </c>
      <c r="B53">
        <v>0.33600000000000002</v>
      </c>
    </row>
    <row r="54" spans="1:2" x14ac:dyDescent="0.3">
      <c r="A54">
        <f t="shared" si="0"/>
        <v>53</v>
      </c>
      <c r="B54">
        <v>0.51100000000000001</v>
      </c>
    </row>
    <row r="55" spans="1:2" x14ac:dyDescent="0.3">
      <c r="A55">
        <f t="shared" si="0"/>
        <v>54</v>
      </c>
      <c r="B55">
        <v>68.599999999999994</v>
      </c>
    </row>
    <row r="56" spans="1:2" x14ac:dyDescent="0.3">
      <c r="A56">
        <f t="shared" si="0"/>
        <v>55</v>
      </c>
      <c r="B56">
        <v>0.71299999999999997</v>
      </c>
    </row>
    <row r="57" spans="1:2" x14ac:dyDescent="0.3">
      <c r="A57">
        <f t="shared" si="0"/>
        <v>56</v>
      </c>
      <c r="B57">
        <v>0.13800000000000001</v>
      </c>
    </row>
    <row r="58" spans="1:2" x14ac:dyDescent="0.3">
      <c r="A58">
        <f t="shared" si="0"/>
        <v>57</v>
      </c>
      <c r="B58">
        <v>0.83499999999999996</v>
      </c>
    </row>
    <row r="59" spans="1:2" x14ac:dyDescent="0.3">
      <c r="A59">
        <f t="shared" si="0"/>
        <v>58</v>
      </c>
      <c r="B59">
        <v>0.30599999999999999</v>
      </c>
    </row>
    <row r="60" spans="1:2" x14ac:dyDescent="0.3">
      <c r="A60">
        <f t="shared" si="0"/>
        <v>59</v>
      </c>
      <c r="B60">
        <v>82.5</v>
      </c>
    </row>
    <row r="61" spans="1:2" x14ac:dyDescent="0.3">
      <c r="A61">
        <f t="shared" si="0"/>
        <v>60</v>
      </c>
      <c r="B61">
        <v>1.56</v>
      </c>
    </row>
    <row r="62" spans="1:2" x14ac:dyDescent="0.3">
      <c r="A62">
        <f t="shared" si="0"/>
        <v>61</v>
      </c>
      <c r="B62">
        <v>0.49</v>
      </c>
    </row>
    <row r="63" spans="1:2" x14ac:dyDescent="0.3">
      <c r="A63">
        <f t="shared" si="0"/>
        <v>62</v>
      </c>
      <c r="B63">
        <v>0.622</v>
      </c>
    </row>
    <row r="64" spans="1:2" x14ac:dyDescent="0.3">
      <c r="A64">
        <f t="shared" si="0"/>
        <v>63</v>
      </c>
      <c r="B64">
        <v>0.66700000000000004</v>
      </c>
    </row>
    <row r="65" spans="1:2" x14ac:dyDescent="0.3">
      <c r="A65">
        <f t="shared" si="0"/>
        <v>64</v>
      </c>
      <c r="B65">
        <v>0.72899999999999998</v>
      </c>
    </row>
    <row r="66" spans="1:2" x14ac:dyDescent="0.3">
      <c r="A66">
        <f t="shared" si="0"/>
        <v>65</v>
      </c>
      <c r="B66">
        <v>4.2999999999999997E-2</v>
      </c>
    </row>
    <row r="67" spans="1:2" x14ac:dyDescent="0.3">
      <c r="A67">
        <f t="shared" si="0"/>
        <v>66</v>
      </c>
      <c r="B67">
        <v>0.14399999999999999</v>
      </c>
    </row>
    <row r="68" spans="1:2" x14ac:dyDescent="0.3">
      <c r="A68">
        <f t="shared" ref="A68:A103" si="1">A67+1</f>
        <v>67</v>
      </c>
      <c r="B68">
        <v>0.13800000000000001</v>
      </c>
    </row>
    <row r="69" spans="1:2" x14ac:dyDescent="0.3">
      <c r="A69">
        <f t="shared" si="1"/>
        <v>68</v>
      </c>
      <c r="B69">
        <v>0.16600000000000001</v>
      </c>
    </row>
    <row r="70" spans="1:2" x14ac:dyDescent="0.3">
      <c r="A70">
        <f t="shared" si="1"/>
        <v>69</v>
      </c>
      <c r="B70">
        <v>0.61499999999999999</v>
      </c>
    </row>
    <row r="71" spans="1:2" x14ac:dyDescent="0.3">
      <c r="A71">
        <f t="shared" si="1"/>
        <v>70</v>
      </c>
      <c r="B71">
        <v>1.01</v>
      </c>
    </row>
    <row r="72" spans="1:2" x14ac:dyDescent="0.3">
      <c r="A72">
        <f t="shared" si="1"/>
        <v>71</v>
      </c>
      <c r="B72">
        <v>0.53800000000000003</v>
      </c>
    </row>
    <row r="73" spans="1:2" x14ac:dyDescent="0.3">
      <c r="A73">
        <f t="shared" si="1"/>
        <v>72</v>
      </c>
      <c r="B73">
        <v>0.54400000000000004</v>
      </c>
    </row>
    <row r="74" spans="1:2" x14ac:dyDescent="0.3">
      <c r="A74">
        <f t="shared" si="1"/>
        <v>73</v>
      </c>
      <c r="B74">
        <v>0.69599999999999995</v>
      </c>
    </row>
    <row r="75" spans="1:2" x14ac:dyDescent="0.3">
      <c r="A75">
        <f t="shared" si="1"/>
        <v>74</v>
      </c>
      <c r="B75">
        <v>0.54700000000000004</v>
      </c>
    </row>
    <row r="76" spans="1:2" x14ac:dyDescent="0.3">
      <c r="A76">
        <f t="shared" si="1"/>
        <v>75</v>
      </c>
      <c r="B76">
        <v>0.26200000000000001</v>
      </c>
    </row>
    <row r="77" spans="1:2" x14ac:dyDescent="0.3">
      <c r="A77">
        <f t="shared" si="1"/>
        <v>76</v>
      </c>
      <c r="B77">
        <v>0.13400000000000001</v>
      </c>
    </row>
    <row r="78" spans="1:2" x14ac:dyDescent="0.3">
      <c r="A78">
        <f t="shared" si="1"/>
        <v>77</v>
      </c>
      <c r="B78">
        <v>0.65200000000000002</v>
      </c>
    </row>
    <row r="79" spans="1:2" x14ac:dyDescent="0.3">
      <c r="A79">
        <f t="shared" si="1"/>
        <v>78</v>
      </c>
      <c r="B79">
        <v>0.36399999999999999</v>
      </c>
    </row>
    <row r="80" spans="1:2" x14ac:dyDescent="0.3">
      <c r="A80">
        <f t="shared" si="1"/>
        <v>79</v>
      </c>
      <c r="B80">
        <v>0.46100000000000002</v>
      </c>
    </row>
    <row r="81" spans="1:2" x14ac:dyDescent="0.3">
      <c r="A81">
        <f t="shared" si="1"/>
        <v>80</v>
      </c>
      <c r="B81">
        <v>0.55000000000000004</v>
      </c>
    </row>
    <row r="82" spans="1:2" x14ac:dyDescent="0.3">
      <c r="A82">
        <f t="shared" si="1"/>
        <v>81</v>
      </c>
      <c r="B82">
        <v>4.12</v>
      </c>
    </row>
    <row r="83" spans="1:2" x14ac:dyDescent="0.3">
      <c r="A83">
        <f t="shared" si="1"/>
        <v>82</v>
      </c>
      <c r="B83">
        <v>2.48</v>
      </c>
    </row>
    <row r="84" spans="1:2" x14ac:dyDescent="0.3">
      <c r="A84">
        <f t="shared" si="1"/>
        <v>83</v>
      </c>
      <c r="B84">
        <v>1.1599999999999999</v>
      </c>
    </row>
    <row r="85" spans="1:2" x14ac:dyDescent="0.3">
      <c r="A85">
        <f t="shared" si="1"/>
        <v>84</v>
      </c>
      <c r="B85">
        <v>3.84</v>
      </c>
    </row>
    <row r="86" spans="1:2" x14ac:dyDescent="0.3">
      <c r="A86">
        <f t="shared" si="1"/>
        <v>85</v>
      </c>
      <c r="B86">
        <v>1.56</v>
      </c>
    </row>
    <row r="87" spans="1:2" x14ac:dyDescent="0.3">
      <c r="A87">
        <f t="shared" si="1"/>
        <v>86</v>
      </c>
      <c r="B87">
        <v>1.43</v>
      </c>
    </row>
    <row r="88" spans="1:2" x14ac:dyDescent="0.3">
      <c r="A88">
        <f t="shared" si="1"/>
        <v>87</v>
      </c>
      <c r="B88">
        <v>0.47</v>
      </c>
    </row>
    <row r="89" spans="1:2" x14ac:dyDescent="0.3">
      <c r="A89">
        <f t="shared" si="1"/>
        <v>88</v>
      </c>
      <c r="B89">
        <v>0.32400000000000001</v>
      </c>
    </row>
    <row r="90" spans="1:2" x14ac:dyDescent="0.3">
      <c r="A90">
        <f t="shared" si="1"/>
        <v>89</v>
      </c>
      <c r="B90">
        <v>0.23699999999999999</v>
      </c>
    </row>
    <row r="91" spans="1:2" x14ac:dyDescent="0.3">
      <c r="A91">
        <f t="shared" si="1"/>
        <v>90</v>
      </c>
      <c r="B91">
        <v>0.28999999999999998</v>
      </c>
    </row>
    <row r="92" spans="1:2" x14ac:dyDescent="0.3">
      <c r="A92">
        <f t="shared" si="1"/>
        <v>91</v>
      </c>
      <c r="B92">
        <v>0.25600000000000001</v>
      </c>
    </row>
    <row r="93" spans="1:2" x14ac:dyDescent="0.3">
      <c r="A93">
        <f t="shared" si="1"/>
        <v>92</v>
      </c>
      <c r="B93">
        <v>0.85599999999999998</v>
      </c>
    </row>
    <row r="94" spans="1:2" x14ac:dyDescent="0.3">
      <c r="A94">
        <f t="shared" si="1"/>
        <v>93</v>
      </c>
      <c r="B94">
        <v>0.51800000000000002</v>
      </c>
    </row>
    <row r="95" spans="1:2" x14ac:dyDescent="0.3">
      <c r="A95">
        <f t="shared" si="1"/>
        <v>94</v>
      </c>
      <c r="B95">
        <v>0.36099999999999999</v>
      </c>
    </row>
    <row r="96" spans="1:2" x14ac:dyDescent="0.3">
      <c r="A96">
        <f t="shared" si="1"/>
        <v>95</v>
      </c>
      <c r="B96">
        <v>0.41399999999999998</v>
      </c>
    </row>
    <row r="97" spans="1:2" x14ac:dyDescent="0.3">
      <c r="A97">
        <f t="shared" si="1"/>
        <v>96</v>
      </c>
      <c r="B97">
        <v>1.32</v>
      </c>
    </row>
    <row r="98" spans="1:2" x14ac:dyDescent="0.3">
      <c r="A98">
        <f t="shared" si="1"/>
        <v>97</v>
      </c>
      <c r="B98">
        <v>0.54300000000000004</v>
      </c>
    </row>
    <row r="99" spans="1:2" x14ac:dyDescent="0.3">
      <c r="A99">
        <f t="shared" si="1"/>
        <v>98</v>
      </c>
      <c r="B99">
        <v>0.34699999999999998</v>
      </c>
    </row>
    <row r="100" spans="1:2" x14ac:dyDescent="0.3">
      <c r="A100">
        <f t="shared" si="1"/>
        <v>99</v>
      </c>
      <c r="B100">
        <v>0.874</v>
      </c>
    </row>
    <row r="101" spans="1:2" x14ac:dyDescent="0.3">
      <c r="A101">
        <f t="shared" si="1"/>
        <v>100</v>
      </c>
      <c r="B101">
        <v>0.501</v>
      </c>
    </row>
    <row r="102" spans="1:2" x14ac:dyDescent="0.3">
      <c r="A102">
        <f t="shared" si="1"/>
        <v>101</v>
      </c>
      <c r="B102">
        <v>0.57299999999999995</v>
      </c>
    </row>
    <row r="103" spans="1:2" x14ac:dyDescent="0.3">
      <c r="A103">
        <f t="shared" si="1"/>
        <v>102</v>
      </c>
      <c r="B103">
        <v>1.27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441D-6C16-4446-96AB-C6D9BFF04C9D}">
  <sheetPr>
    <tabColor theme="7" tint="0.59999389629810485"/>
  </sheetPr>
  <dimension ref="A1:C34"/>
  <sheetViews>
    <sheetView workbookViewId="0">
      <selection activeCell="D4" sqref="D4"/>
    </sheetView>
  </sheetViews>
  <sheetFormatPr defaultRowHeight="14.4" x14ac:dyDescent="0.3"/>
  <cols>
    <col min="1" max="1" width="11.44140625" customWidth="1"/>
    <col min="2" max="2" width="12.33203125" customWidth="1"/>
    <col min="3" max="3" width="13.21875" customWidth="1"/>
    <col min="6" max="6" width="29.6640625" customWidth="1"/>
  </cols>
  <sheetData>
    <row r="1" spans="1:3" ht="18" thickBot="1" x14ac:dyDescent="0.35">
      <c r="A1" s="1" t="s">
        <v>85</v>
      </c>
      <c r="B1" s="36" t="s">
        <v>2</v>
      </c>
      <c r="C1" s="36" t="s">
        <v>3</v>
      </c>
    </row>
    <row r="2" spans="1:3" x14ac:dyDescent="0.3">
      <c r="A2">
        <v>1</v>
      </c>
      <c r="B2">
        <v>0</v>
      </c>
      <c r="C2">
        <v>5.31</v>
      </c>
    </row>
    <row r="3" spans="1:3" x14ac:dyDescent="0.3">
      <c r="A3">
        <v>2</v>
      </c>
      <c r="B3">
        <f>C2</f>
        <v>5.31</v>
      </c>
      <c r="C3">
        <v>7.85</v>
      </c>
    </row>
    <row r="4" spans="1:3" x14ac:dyDescent="0.3">
      <c r="A4">
        <v>3</v>
      </c>
      <c r="B4">
        <f t="shared" ref="B4:B34" si="0">C3</f>
        <v>7.85</v>
      </c>
      <c r="C4">
        <v>10.5</v>
      </c>
    </row>
    <row r="5" spans="1:3" x14ac:dyDescent="0.3">
      <c r="A5">
        <v>4</v>
      </c>
      <c r="B5">
        <f t="shared" si="0"/>
        <v>10.5</v>
      </c>
      <c r="C5">
        <v>13.73</v>
      </c>
    </row>
    <row r="6" spans="1:3" x14ac:dyDescent="0.3">
      <c r="A6">
        <v>5</v>
      </c>
      <c r="B6">
        <f t="shared" si="0"/>
        <v>13.73</v>
      </c>
      <c r="C6">
        <v>16.75</v>
      </c>
    </row>
    <row r="7" spans="1:3" x14ac:dyDescent="0.3">
      <c r="A7">
        <v>6</v>
      </c>
      <c r="B7">
        <f t="shared" si="0"/>
        <v>16.75</v>
      </c>
      <c r="C7">
        <v>19.95</v>
      </c>
    </row>
    <row r="8" spans="1:3" x14ac:dyDescent="0.3">
      <c r="A8">
        <v>7</v>
      </c>
      <c r="B8">
        <f t="shared" si="0"/>
        <v>19.95</v>
      </c>
      <c r="C8">
        <v>23.22</v>
      </c>
    </row>
    <row r="9" spans="1:3" x14ac:dyDescent="0.3">
      <c r="A9">
        <v>8</v>
      </c>
      <c r="B9">
        <f t="shared" si="0"/>
        <v>23.22</v>
      </c>
      <c r="C9">
        <v>26.37</v>
      </c>
    </row>
    <row r="10" spans="1:3" x14ac:dyDescent="0.3">
      <c r="A10">
        <v>9</v>
      </c>
      <c r="B10">
        <f t="shared" si="0"/>
        <v>26.37</v>
      </c>
      <c r="C10">
        <v>29.49</v>
      </c>
    </row>
    <row r="11" spans="1:3" x14ac:dyDescent="0.3">
      <c r="A11">
        <v>10</v>
      </c>
      <c r="B11">
        <f t="shared" si="0"/>
        <v>29.49</v>
      </c>
      <c r="C11">
        <v>32.43</v>
      </c>
    </row>
    <row r="12" spans="1:3" x14ac:dyDescent="0.3">
      <c r="A12">
        <v>11</v>
      </c>
      <c r="B12">
        <f t="shared" si="0"/>
        <v>32.43</v>
      </c>
      <c r="C12">
        <v>35.549999999999997</v>
      </c>
    </row>
    <row r="13" spans="1:3" x14ac:dyDescent="0.3">
      <c r="A13">
        <v>12</v>
      </c>
      <c r="B13">
        <f t="shared" si="0"/>
        <v>35.549999999999997</v>
      </c>
      <c r="C13">
        <v>38.54</v>
      </c>
    </row>
    <row r="14" spans="1:3" x14ac:dyDescent="0.3">
      <c r="A14">
        <v>13</v>
      </c>
      <c r="B14">
        <f t="shared" si="0"/>
        <v>38.54</v>
      </c>
      <c r="C14">
        <v>41.6</v>
      </c>
    </row>
    <row r="15" spans="1:3" x14ac:dyDescent="0.3">
      <c r="A15">
        <v>14</v>
      </c>
      <c r="B15">
        <f t="shared" si="0"/>
        <v>41.6</v>
      </c>
      <c r="C15">
        <v>44.41</v>
      </c>
    </row>
    <row r="16" spans="1:3" x14ac:dyDescent="0.3">
      <c r="A16">
        <v>15</v>
      </c>
      <c r="B16">
        <f t="shared" si="0"/>
        <v>44.41</v>
      </c>
      <c r="C16">
        <v>47.61</v>
      </c>
    </row>
    <row r="17" spans="1:3" x14ac:dyDescent="0.3">
      <c r="A17">
        <v>16</v>
      </c>
      <c r="B17">
        <f t="shared" si="0"/>
        <v>47.61</v>
      </c>
      <c r="C17">
        <v>50.64</v>
      </c>
    </row>
    <row r="18" spans="1:3" x14ac:dyDescent="0.3">
      <c r="A18">
        <v>17</v>
      </c>
      <c r="B18">
        <f t="shared" si="0"/>
        <v>50.64</v>
      </c>
      <c r="C18">
        <v>53.7</v>
      </c>
    </row>
    <row r="19" spans="1:3" x14ac:dyDescent="0.3">
      <c r="A19">
        <v>18</v>
      </c>
      <c r="B19">
        <f t="shared" si="0"/>
        <v>53.7</v>
      </c>
      <c r="C19">
        <v>56.33</v>
      </c>
    </row>
    <row r="20" spans="1:3" x14ac:dyDescent="0.3">
      <c r="A20">
        <v>19</v>
      </c>
      <c r="B20">
        <f t="shared" si="0"/>
        <v>56.33</v>
      </c>
      <c r="C20">
        <v>58.95</v>
      </c>
    </row>
    <row r="21" spans="1:3" x14ac:dyDescent="0.3">
      <c r="A21">
        <v>20</v>
      </c>
      <c r="B21">
        <f t="shared" si="0"/>
        <v>58.95</v>
      </c>
      <c r="C21">
        <v>61.96</v>
      </c>
    </row>
    <row r="22" spans="1:3" x14ac:dyDescent="0.3">
      <c r="A22">
        <v>21</v>
      </c>
      <c r="B22">
        <f t="shared" si="0"/>
        <v>61.96</v>
      </c>
      <c r="C22">
        <v>64.5</v>
      </c>
    </row>
    <row r="23" spans="1:3" x14ac:dyDescent="0.3">
      <c r="A23">
        <v>22</v>
      </c>
      <c r="B23">
        <f t="shared" si="0"/>
        <v>64.5</v>
      </c>
      <c r="C23">
        <v>67.2</v>
      </c>
    </row>
    <row r="24" spans="1:3" x14ac:dyDescent="0.3">
      <c r="A24">
        <v>23</v>
      </c>
      <c r="B24">
        <f t="shared" si="0"/>
        <v>67.2</v>
      </c>
      <c r="C24">
        <v>70.150000000000006</v>
      </c>
    </row>
    <row r="25" spans="1:3" x14ac:dyDescent="0.3">
      <c r="A25">
        <v>24</v>
      </c>
      <c r="B25">
        <f t="shared" si="0"/>
        <v>70.150000000000006</v>
      </c>
      <c r="C25">
        <v>73.150000000000006</v>
      </c>
    </row>
    <row r="26" spans="1:3" x14ac:dyDescent="0.3">
      <c r="A26">
        <v>25</v>
      </c>
      <c r="B26">
        <f t="shared" si="0"/>
        <v>73.150000000000006</v>
      </c>
      <c r="C26">
        <v>76.3</v>
      </c>
    </row>
    <row r="27" spans="1:3" x14ac:dyDescent="0.3">
      <c r="A27">
        <v>26</v>
      </c>
      <c r="B27">
        <f t="shared" si="0"/>
        <v>76.3</v>
      </c>
      <c r="C27">
        <v>79.39</v>
      </c>
    </row>
    <row r="28" spans="1:3" x14ac:dyDescent="0.3">
      <c r="A28">
        <v>27</v>
      </c>
      <c r="B28">
        <f t="shared" si="0"/>
        <v>79.39</v>
      </c>
      <c r="C28">
        <v>82.46</v>
      </c>
    </row>
    <row r="29" spans="1:3" x14ac:dyDescent="0.3">
      <c r="A29">
        <v>28</v>
      </c>
      <c r="B29">
        <f t="shared" si="0"/>
        <v>82.46</v>
      </c>
      <c r="C29">
        <v>85.71</v>
      </c>
    </row>
    <row r="30" spans="1:3" x14ac:dyDescent="0.3">
      <c r="A30">
        <v>29</v>
      </c>
      <c r="B30">
        <f t="shared" si="0"/>
        <v>85.71</v>
      </c>
      <c r="C30">
        <v>88.75</v>
      </c>
    </row>
    <row r="31" spans="1:3" x14ac:dyDescent="0.3">
      <c r="A31">
        <v>30</v>
      </c>
      <c r="B31">
        <f t="shared" si="0"/>
        <v>88.75</v>
      </c>
      <c r="C31">
        <v>92.19</v>
      </c>
    </row>
    <row r="32" spans="1:3" x14ac:dyDescent="0.3">
      <c r="A32">
        <v>31</v>
      </c>
      <c r="B32">
        <f t="shared" si="0"/>
        <v>92.19</v>
      </c>
      <c r="C32">
        <v>95.7</v>
      </c>
    </row>
    <row r="33" spans="1:3" x14ac:dyDescent="0.3">
      <c r="A33">
        <v>32</v>
      </c>
      <c r="B33">
        <f t="shared" si="0"/>
        <v>95.7</v>
      </c>
      <c r="C33">
        <v>98.73</v>
      </c>
    </row>
    <row r="34" spans="1:3" x14ac:dyDescent="0.3">
      <c r="A34">
        <v>33</v>
      </c>
      <c r="B34">
        <f t="shared" si="0"/>
        <v>98.73</v>
      </c>
      <c r="C34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451E-1A68-4C64-9754-EB0567B65191}">
  <sheetPr>
    <tabColor theme="7" tint="0.59999389629810485"/>
  </sheetPr>
  <dimension ref="A1:J9"/>
  <sheetViews>
    <sheetView workbookViewId="0">
      <selection activeCell="E14" sqref="E14"/>
    </sheetView>
  </sheetViews>
  <sheetFormatPr defaultRowHeight="14.4" x14ac:dyDescent="0.3"/>
  <cols>
    <col min="1" max="1" width="10.44140625" bestFit="1" customWidth="1"/>
    <col min="2" max="2" width="7.6640625" bestFit="1" customWidth="1"/>
    <col min="3" max="3" width="30.33203125" customWidth="1"/>
    <col min="4" max="4" width="18.5546875" bestFit="1" customWidth="1"/>
    <col min="5" max="5" width="15.44140625" bestFit="1" customWidth="1"/>
    <col min="6" max="6" width="16.44140625" bestFit="1" customWidth="1"/>
    <col min="7" max="7" width="20.88671875" bestFit="1" customWidth="1"/>
    <col min="8" max="8" width="8.88671875" customWidth="1"/>
    <col min="9" max="9" width="12.77734375" customWidth="1"/>
    <col min="10" max="10" width="11.21875" customWidth="1"/>
    <col min="13" max="13" width="29.6640625" customWidth="1"/>
  </cols>
  <sheetData>
    <row r="1" spans="1:10" ht="18" thickBot="1" x14ac:dyDescent="0.35">
      <c r="A1" s="36" t="s">
        <v>2</v>
      </c>
      <c r="B1" s="36" t="s">
        <v>3</v>
      </c>
      <c r="C1" s="1" t="s">
        <v>23</v>
      </c>
      <c r="D1" s="1" t="s">
        <v>27</v>
      </c>
      <c r="E1" s="1" t="s">
        <v>28</v>
      </c>
      <c r="F1" s="1" t="s">
        <v>29</v>
      </c>
      <c r="G1" s="1" t="s">
        <v>30</v>
      </c>
      <c r="H1" s="1" t="s">
        <v>26</v>
      </c>
      <c r="I1" s="1" t="s">
        <v>25</v>
      </c>
      <c r="J1" s="1" t="s">
        <v>24</v>
      </c>
    </row>
    <row r="2" spans="1:10" x14ac:dyDescent="0.3">
      <c r="A2">
        <v>4.79</v>
      </c>
      <c r="B2">
        <v>4.9400000000000004</v>
      </c>
      <c r="D2">
        <f t="shared" ref="D2:D7" si="0">(B2-A2)*100</f>
        <v>15.000000000000036</v>
      </c>
      <c r="E2">
        <v>6.35</v>
      </c>
      <c r="F2">
        <v>1462</v>
      </c>
      <c r="G2">
        <v>976</v>
      </c>
      <c r="H2" s="40">
        <f>(D2*((E2/2)*(E2/2))*3.14159)</f>
        <v>475.03786040625113</v>
      </c>
      <c r="I2" s="40">
        <f>F2/H2</f>
        <v>3.0776494293522236</v>
      </c>
      <c r="J2" s="40">
        <f>(F2/(F2-G2))</f>
        <v>3.0082304526748973</v>
      </c>
    </row>
    <row r="3" spans="1:10" x14ac:dyDescent="0.3">
      <c r="A3">
        <v>19.2</v>
      </c>
      <c r="B3">
        <v>19.309999999999999</v>
      </c>
      <c r="D3">
        <f t="shared" si="0"/>
        <v>10.999999999999943</v>
      </c>
      <c r="E3">
        <v>6.35</v>
      </c>
      <c r="F3">
        <v>1003</v>
      </c>
      <c r="G3">
        <v>631</v>
      </c>
      <c r="H3" s="40">
        <f t="shared" ref="H3:H9" si="1">(D3*((E3/2)*(E3/2))*3.14159)</f>
        <v>348.36109763124819</v>
      </c>
      <c r="I3" s="40">
        <f t="shared" ref="I3:I9" si="2">F3/H3</f>
        <v>2.8791963477555376</v>
      </c>
      <c r="J3" s="40">
        <f t="shared" ref="J3:J9" si="3">(F3/(F3-G3))</f>
        <v>2.696236559139785</v>
      </c>
    </row>
    <row r="4" spans="1:10" x14ac:dyDescent="0.3">
      <c r="A4">
        <v>28.86</v>
      </c>
      <c r="B4">
        <v>29.015000000000001</v>
      </c>
      <c r="D4">
        <f t="shared" si="0"/>
        <v>15.500000000000114</v>
      </c>
      <c r="E4">
        <v>6.35</v>
      </c>
      <c r="F4">
        <v>1342</v>
      </c>
      <c r="G4">
        <v>863</v>
      </c>
      <c r="H4" s="40">
        <f t="shared" si="1"/>
        <v>490.87245575312852</v>
      </c>
      <c r="I4" s="40">
        <f t="shared" si="2"/>
        <v>2.7339077274992261</v>
      </c>
      <c r="J4" s="40">
        <f t="shared" si="3"/>
        <v>2.8016701461377869</v>
      </c>
    </row>
    <row r="5" spans="1:10" x14ac:dyDescent="0.3">
      <c r="A5">
        <v>36.22</v>
      </c>
      <c r="B5">
        <v>36.39</v>
      </c>
      <c r="D5">
        <f t="shared" si="0"/>
        <v>17.000000000000171</v>
      </c>
      <c r="E5">
        <v>6.35</v>
      </c>
      <c r="F5">
        <v>1498</v>
      </c>
      <c r="G5">
        <v>951</v>
      </c>
      <c r="H5" s="40">
        <f t="shared" si="1"/>
        <v>538.37624179375541</v>
      </c>
      <c r="I5" s="40">
        <f t="shared" si="2"/>
        <v>2.7824407611468547</v>
      </c>
      <c r="J5" s="40">
        <f t="shared" si="3"/>
        <v>2.7385740402193783</v>
      </c>
    </row>
    <row r="6" spans="1:10" x14ac:dyDescent="0.3">
      <c r="A6">
        <v>54.41</v>
      </c>
      <c r="B6">
        <v>54.57</v>
      </c>
      <c r="D6">
        <f t="shared" si="0"/>
        <v>16.000000000000369</v>
      </c>
      <c r="E6">
        <v>6.35</v>
      </c>
      <c r="F6">
        <v>2113</v>
      </c>
      <c r="G6">
        <v>1590</v>
      </c>
      <c r="H6" s="40">
        <f t="shared" si="1"/>
        <v>506.70705110001165</v>
      </c>
      <c r="I6" s="40">
        <f t="shared" si="2"/>
        <v>4.1700623573579305</v>
      </c>
      <c r="J6" s="40">
        <f t="shared" si="3"/>
        <v>4.0401529636711278</v>
      </c>
    </row>
    <row r="7" spans="1:10" x14ac:dyDescent="0.3">
      <c r="A7">
        <v>59.3</v>
      </c>
      <c r="B7">
        <v>59.435000000000002</v>
      </c>
      <c r="D7">
        <f t="shared" si="0"/>
        <v>13.500000000000512</v>
      </c>
      <c r="E7">
        <v>6.35</v>
      </c>
      <c r="F7">
        <v>1656</v>
      </c>
      <c r="G7">
        <v>1252</v>
      </c>
      <c r="H7" s="40">
        <f t="shared" si="1"/>
        <v>427.53407436564112</v>
      </c>
      <c r="I7" s="40">
        <f t="shared" si="2"/>
        <v>3.8733754788015671</v>
      </c>
      <c r="J7" s="40">
        <f t="shared" si="3"/>
        <v>4.0990099009900991</v>
      </c>
    </row>
    <row r="8" spans="1:10" x14ac:dyDescent="0.3">
      <c r="A8">
        <v>62.854999999999997</v>
      </c>
      <c r="B8">
        <v>63</v>
      </c>
      <c r="D8">
        <f>(B8-A8)*100</f>
        <v>14.500000000000313</v>
      </c>
      <c r="E8">
        <v>6.35</v>
      </c>
      <c r="F8">
        <v>1143</v>
      </c>
      <c r="G8">
        <v>721</v>
      </c>
      <c r="H8" s="40">
        <f t="shared" si="1"/>
        <v>459.20326505938488</v>
      </c>
      <c r="I8" s="40">
        <f t="shared" si="2"/>
        <v>2.489093800002022</v>
      </c>
      <c r="J8" s="40">
        <f t="shared" si="3"/>
        <v>2.7085308056872037</v>
      </c>
    </row>
    <row r="9" spans="1:10" x14ac:dyDescent="0.3">
      <c r="A9">
        <v>80.67</v>
      </c>
      <c r="B9">
        <v>80.775000000000006</v>
      </c>
      <c r="D9">
        <f t="shared" ref="D9" si="4">(B9-A9)*100</f>
        <v>10.500000000000398</v>
      </c>
      <c r="E9">
        <v>6.35</v>
      </c>
      <c r="F9">
        <v>949</v>
      </c>
      <c r="G9">
        <v>602</v>
      </c>
      <c r="H9" s="40">
        <f t="shared" si="1"/>
        <v>332.52650228438762</v>
      </c>
      <c r="I9" s="40">
        <f t="shared" si="2"/>
        <v>2.8539078644275517</v>
      </c>
      <c r="J9" s="40">
        <f t="shared" si="3"/>
        <v>2.7348703170028816</v>
      </c>
    </row>
  </sheetData>
  <dataValidations count="1">
    <dataValidation type="list" allowBlank="1" showInputMessage="1" showErrorMessage="1" sqref="E2:E9" xr:uid="{50696409-41D0-4603-83CD-BCDDBA481271}">
      <formula1>" - ,6.35, 4.76"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5074-4284-4EB8-AEFF-D47789EB820D}">
  <sheetPr>
    <tabColor theme="9" tint="0.59999389629810485"/>
  </sheetPr>
  <dimension ref="A1:H35"/>
  <sheetViews>
    <sheetView workbookViewId="0">
      <selection activeCell="F11" sqref="F11"/>
    </sheetView>
  </sheetViews>
  <sheetFormatPr defaultRowHeight="14.4" x14ac:dyDescent="0.3"/>
  <cols>
    <col min="1" max="1" width="14.44140625" customWidth="1"/>
    <col min="2" max="2" width="13.77734375" customWidth="1"/>
    <col min="3" max="3" width="13.109375" bestFit="1" customWidth="1"/>
    <col min="4" max="4" width="14.44140625" bestFit="1" customWidth="1"/>
    <col min="5" max="5" width="16.21875" customWidth="1"/>
    <col min="6" max="6" width="22.33203125" customWidth="1"/>
    <col min="7" max="7" width="50" bestFit="1" customWidth="1"/>
    <col min="8" max="8" width="87.44140625" bestFit="1" customWidth="1"/>
  </cols>
  <sheetData>
    <row r="1" spans="1:8" ht="18" thickBot="1" x14ac:dyDescent="0.35">
      <c r="A1" s="36" t="s">
        <v>2</v>
      </c>
      <c r="B1" s="36" t="s">
        <v>3</v>
      </c>
      <c r="C1" s="1" t="s">
        <v>8</v>
      </c>
      <c r="D1" s="1" t="s">
        <v>9</v>
      </c>
      <c r="E1" s="1" t="s">
        <v>93</v>
      </c>
      <c r="F1" s="1" t="s">
        <v>94</v>
      </c>
      <c r="G1" s="1" t="s">
        <v>45</v>
      </c>
      <c r="H1" s="1" t="s">
        <v>41</v>
      </c>
    </row>
    <row r="2" spans="1:8" x14ac:dyDescent="0.3">
      <c r="A2">
        <v>0</v>
      </c>
      <c r="B2">
        <v>3.1</v>
      </c>
      <c r="C2">
        <f t="shared" ref="C2:C35" si="0">B2-A2</f>
        <v>3.1</v>
      </c>
      <c r="E2" t="s">
        <v>192</v>
      </c>
      <c r="F2" t="s">
        <v>194</v>
      </c>
      <c r="G2" t="s">
        <v>109</v>
      </c>
      <c r="H2" t="s">
        <v>191</v>
      </c>
    </row>
    <row r="3" spans="1:8" x14ac:dyDescent="0.3">
      <c r="A3">
        <v>3.1</v>
      </c>
      <c r="B3">
        <v>6.1</v>
      </c>
      <c r="C3">
        <f t="shared" si="0"/>
        <v>2.9999999999999996</v>
      </c>
      <c r="E3" t="s">
        <v>192</v>
      </c>
      <c r="F3" t="s">
        <v>194</v>
      </c>
      <c r="G3" t="s">
        <v>109</v>
      </c>
    </row>
    <row r="4" spans="1:8" x14ac:dyDescent="0.3">
      <c r="A4">
        <v>6.1</v>
      </c>
      <c r="B4">
        <v>7.37</v>
      </c>
      <c r="C4">
        <f t="shared" si="0"/>
        <v>1.2700000000000005</v>
      </c>
      <c r="E4" t="s">
        <v>108</v>
      </c>
      <c r="F4" t="s">
        <v>193</v>
      </c>
      <c r="G4" t="s">
        <v>195</v>
      </c>
    </row>
    <row r="5" spans="1:8" x14ac:dyDescent="0.3">
      <c r="A5">
        <v>7.37</v>
      </c>
      <c r="B5">
        <v>9.2799999999999994</v>
      </c>
      <c r="C5">
        <f t="shared" si="0"/>
        <v>1.9099999999999993</v>
      </c>
      <c r="E5" t="s">
        <v>192</v>
      </c>
      <c r="F5" t="s">
        <v>194</v>
      </c>
      <c r="G5" t="s">
        <v>196</v>
      </c>
    </row>
    <row r="6" spans="1:8" x14ac:dyDescent="0.3">
      <c r="A6">
        <v>9.2799999999999994</v>
      </c>
      <c r="B6">
        <v>14.23</v>
      </c>
      <c r="C6">
        <f t="shared" si="0"/>
        <v>4.9500000000000011</v>
      </c>
      <c r="E6" t="s">
        <v>198</v>
      </c>
      <c r="F6" t="s">
        <v>95</v>
      </c>
      <c r="H6" t="s">
        <v>208</v>
      </c>
    </row>
    <row r="7" spans="1:8" x14ac:dyDescent="0.3">
      <c r="A7">
        <v>14.23</v>
      </c>
      <c r="B7">
        <v>15.9</v>
      </c>
      <c r="C7">
        <f t="shared" si="0"/>
        <v>1.67</v>
      </c>
      <c r="E7" t="s">
        <v>108</v>
      </c>
      <c r="F7" t="s">
        <v>193</v>
      </c>
      <c r="G7" t="s">
        <v>197</v>
      </c>
      <c r="H7" t="s">
        <v>199</v>
      </c>
    </row>
    <row r="8" spans="1:8" x14ac:dyDescent="0.3">
      <c r="A8">
        <v>15.9</v>
      </c>
      <c r="B8">
        <v>20.6</v>
      </c>
      <c r="C8">
        <f t="shared" si="0"/>
        <v>4.7000000000000011</v>
      </c>
      <c r="E8" t="s">
        <v>99</v>
      </c>
      <c r="F8" t="s">
        <v>95</v>
      </c>
      <c r="H8" t="s">
        <v>200</v>
      </c>
    </row>
    <row r="9" spans="1:8" x14ac:dyDescent="0.3">
      <c r="A9">
        <v>20.6</v>
      </c>
      <c r="B9">
        <v>23.73</v>
      </c>
      <c r="C9">
        <f t="shared" si="0"/>
        <v>3.129999999999999</v>
      </c>
      <c r="E9" t="s">
        <v>192</v>
      </c>
      <c r="F9" t="s">
        <v>194</v>
      </c>
      <c r="G9" t="s">
        <v>109</v>
      </c>
    </row>
    <row r="10" spans="1:8" x14ac:dyDescent="0.3">
      <c r="A10">
        <v>23.73</v>
      </c>
      <c r="B10">
        <v>26.85</v>
      </c>
      <c r="C10">
        <f t="shared" si="0"/>
        <v>3.120000000000001</v>
      </c>
      <c r="E10" t="s">
        <v>108</v>
      </c>
      <c r="F10" t="s">
        <v>193</v>
      </c>
      <c r="G10" t="s">
        <v>195</v>
      </c>
    </row>
    <row r="11" spans="1:8" x14ac:dyDescent="0.3">
      <c r="A11">
        <v>26.85</v>
      </c>
      <c r="B11">
        <v>28.09</v>
      </c>
      <c r="C11">
        <f t="shared" si="0"/>
        <v>1.2399999999999984</v>
      </c>
      <c r="E11" t="s">
        <v>198</v>
      </c>
      <c r="F11" t="s">
        <v>95</v>
      </c>
      <c r="H11" t="s">
        <v>209</v>
      </c>
    </row>
    <row r="12" spans="1:8" x14ac:dyDescent="0.3">
      <c r="A12">
        <v>28.09</v>
      </c>
      <c r="B12">
        <v>29.13</v>
      </c>
      <c r="C12">
        <f t="shared" si="0"/>
        <v>1.0399999999999991</v>
      </c>
      <c r="E12" t="s">
        <v>108</v>
      </c>
      <c r="F12" t="s">
        <v>193</v>
      </c>
      <c r="G12" t="s">
        <v>195</v>
      </c>
    </row>
    <row r="13" spans="1:8" x14ac:dyDescent="0.3">
      <c r="A13">
        <v>29.13</v>
      </c>
      <c r="B13">
        <v>33.94</v>
      </c>
      <c r="C13">
        <f t="shared" si="0"/>
        <v>4.8099999999999987</v>
      </c>
      <c r="E13" t="s">
        <v>201</v>
      </c>
      <c r="F13" t="s">
        <v>194</v>
      </c>
      <c r="G13" t="s">
        <v>203</v>
      </c>
      <c r="H13" t="s">
        <v>202</v>
      </c>
    </row>
    <row r="14" spans="1:8" x14ac:dyDescent="0.3">
      <c r="A14">
        <v>33.94</v>
      </c>
      <c r="B14">
        <v>35.409999999999997</v>
      </c>
      <c r="C14">
        <f t="shared" si="0"/>
        <v>1.4699999999999989</v>
      </c>
      <c r="E14" t="s">
        <v>198</v>
      </c>
      <c r="F14" t="s">
        <v>95</v>
      </c>
      <c r="G14" t="s">
        <v>196</v>
      </c>
      <c r="H14" t="s">
        <v>210</v>
      </c>
    </row>
    <row r="15" spans="1:8" x14ac:dyDescent="0.3">
      <c r="A15">
        <v>35.409999999999997</v>
      </c>
      <c r="B15">
        <v>37.6</v>
      </c>
      <c r="C15">
        <f t="shared" si="0"/>
        <v>2.1900000000000048</v>
      </c>
      <c r="E15" t="s">
        <v>201</v>
      </c>
      <c r="F15" t="s">
        <v>194</v>
      </c>
      <c r="G15" t="s">
        <v>203</v>
      </c>
      <c r="H15" t="s">
        <v>204</v>
      </c>
    </row>
    <row r="16" spans="1:8" x14ac:dyDescent="0.3">
      <c r="A16">
        <v>37.6</v>
      </c>
      <c r="B16">
        <v>38.74</v>
      </c>
      <c r="C16">
        <f t="shared" si="0"/>
        <v>1.1400000000000006</v>
      </c>
      <c r="E16" t="s">
        <v>108</v>
      </c>
      <c r="F16" t="s">
        <v>193</v>
      </c>
      <c r="G16" t="s">
        <v>195</v>
      </c>
    </row>
    <row r="17" spans="1:8" x14ac:dyDescent="0.3">
      <c r="A17">
        <v>38.74</v>
      </c>
      <c r="B17">
        <v>40.130000000000003</v>
      </c>
      <c r="C17">
        <f t="shared" si="0"/>
        <v>1.3900000000000006</v>
      </c>
      <c r="E17" s="8" t="s">
        <v>107</v>
      </c>
      <c r="F17" t="s">
        <v>205</v>
      </c>
      <c r="G17" t="s">
        <v>206</v>
      </c>
      <c r="H17" t="s">
        <v>207</v>
      </c>
    </row>
    <row r="18" spans="1:8" x14ac:dyDescent="0.3">
      <c r="A18">
        <v>40.130000000000003</v>
      </c>
      <c r="B18">
        <v>43.8</v>
      </c>
      <c r="C18">
        <f t="shared" si="0"/>
        <v>3.6699999999999946</v>
      </c>
      <c r="E18" t="s">
        <v>198</v>
      </c>
      <c r="F18" t="s">
        <v>95</v>
      </c>
      <c r="G18" t="s">
        <v>196</v>
      </c>
      <c r="H18" t="s">
        <v>211</v>
      </c>
    </row>
    <row r="19" spans="1:8" x14ac:dyDescent="0.3">
      <c r="A19">
        <v>43.8</v>
      </c>
      <c r="B19">
        <v>45.31</v>
      </c>
      <c r="C19">
        <f t="shared" si="0"/>
        <v>1.5100000000000051</v>
      </c>
      <c r="E19" t="s">
        <v>201</v>
      </c>
      <c r="F19" t="s">
        <v>194</v>
      </c>
      <c r="G19" t="s">
        <v>203</v>
      </c>
      <c r="H19" t="s">
        <v>204</v>
      </c>
    </row>
    <row r="20" spans="1:8" x14ac:dyDescent="0.3">
      <c r="A20">
        <v>45.31</v>
      </c>
      <c r="B20">
        <v>50</v>
      </c>
      <c r="C20">
        <f t="shared" si="0"/>
        <v>4.6899999999999977</v>
      </c>
      <c r="E20" t="s">
        <v>104</v>
      </c>
      <c r="F20" t="s">
        <v>95</v>
      </c>
    </row>
    <row r="21" spans="1:8" x14ac:dyDescent="0.3">
      <c r="A21">
        <v>50</v>
      </c>
      <c r="B21">
        <v>52.69</v>
      </c>
      <c r="C21">
        <f t="shared" si="0"/>
        <v>2.6899999999999977</v>
      </c>
      <c r="E21" t="s">
        <v>201</v>
      </c>
      <c r="F21" t="s">
        <v>194</v>
      </c>
      <c r="G21" t="s">
        <v>203</v>
      </c>
    </row>
    <row r="22" spans="1:8" x14ac:dyDescent="0.3">
      <c r="A22">
        <v>52.69</v>
      </c>
      <c r="B22">
        <v>53.44</v>
      </c>
      <c r="C22">
        <f t="shared" si="0"/>
        <v>0.75</v>
      </c>
      <c r="E22" t="s">
        <v>198</v>
      </c>
      <c r="F22" t="s">
        <v>95</v>
      </c>
      <c r="G22" t="s">
        <v>196</v>
      </c>
      <c r="H22" t="s">
        <v>218</v>
      </c>
    </row>
    <row r="23" spans="1:8" x14ac:dyDescent="0.3">
      <c r="A23">
        <v>53.44</v>
      </c>
      <c r="B23">
        <v>55.05</v>
      </c>
      <c r="C23">
        <f t="shared" si="0"/>
        <v>1.6099999999999994</v>
      </c>
      <c r="E23" t="s">
        <v>219</v>
      </c>
      <c r="F23" t="s">
        <v>205</v>
      </c>
      <c r="G23" t="s">
        <v>220</v>
      </c>
    </row>
    <row r="24" spans="1:8" x14ac:dyDescent="0.3">
      <c r="A24">
        <v>55.05</v>
      </c>
      <c r="B24">
        <v>58.56</v>
      </c>
      <c r="C24">
        <f t="shared" si="0"/>
        <v>3.5100000000000051</v>
      </c>
      <c r="E24" t="s">
        <v>108</v>
      </c>
      <c r="F24" t="s">
        <v>193</v>
      </c>
      <c r="G24" t="s">
        <v>195</v>
      </c>
    </row>
    <row r="25" spans="1:8" x14ac:dyDescent="0.3">
      <c r="A25">
        <v>58.56</v>
      </c>
      <c r="B25">
        <v>59.59</v>
      </c>
      <c r="C25">
        <f t="shared" si="0"/>
        <v>1.0300000000000011</v>
      </c>
      <c r="E25" t="s">
        <v>221</v>
      </c>
      <c r="F25" t="s">
        <v>205</v>
      </c>
      <c r="G25" t="s">
        <v>222</v>
      </c>
    </row>
    <row r="26" spans="1:8" x14ac:dyDescent="0.3">
      <c r="A26">
        <v>59.59</v>
      </c>
      <c r="B26">
        <v>61.5</v>
      </c>
      <c r="C26">
        <f t="shared" si="0"/>
        <v>1.9099999999999966</v>
      </c>
      <c r="E26" t="s">
        <v>108</v>
      </c>
      <c r="F26" t="s">
        <v>193</v>
      </c>
      <c r="G26" t="s">
        <v>224</v>
      </c>
      <c r="H26" t="s">
        <v>223</v>
      </c>
    </row>
    <row r="27" spans="1:8" x14ac:dyDescent="0.3">
      <c r="A27">
        <v>61.5</v>
      </c>
      <c r="B27">
        <v>65</v>
      </c>
      <c r="C27">
        <f t="shared" si="0"/>
        <v>3.5</v>
      </c>
      <c r="E27" t="s">
        <v>225</v>
      </c>
      <c r="F27" t="s">
        <v>226</v>
      </c>
      <c r="G27" t="s">
        <v>227</v>
      </c>
      <c r="H27" t="s">
        <v>228</v>
      </c>
    </row>
    <row r="28" spans="1:8" x14ac:dyDescent="0.3">
      <c r="A28">
        <v>65</v>
      </c>
      <c r="B28">
        <v>67.150000000000006</v>
      </c>
      <c r="C28">
        <f t="shared" si="0"/>
        <v>2.1500000000000057</v>
      </c>
      <c r="E28" t="s">
        <v>96</v>
      </c>
      <c r="F28" t="s">
        <v>90</v>
      </c>
      <c r="H28" t="s">
        <v>102</v>
      </c>
    </row>
    <row r="29" spans="1:8" x14ac:dyDescent="0.3">
      <c r="A29">
        <v>67.150000000000006</v>
      </c>
      <c r="B29">
        <v>68.73</v>
      </c>
      <c r="C29">
        <f t="shared" si="0"/>
        <v>1.5799999999999983</v>
      </c>
      <c r="E29" t="s">
        <v>107</v>
      </c>
      <c r="F29" t="s">
        <v>229</v>
      </c>
      <c r="G29" t="s">
        <v>230</v>
      </c>
    </row>
    <row r="30" spans="1:8" x14ac:dyDescent="0.3">
      <c r="A30">
        <v>68.73</v>
      </c>
      <c r="B30">
        <v>73.599999999999994</v>
      </c>
      <c r="C30">
        <f>B30-A30</f>
        <v>4.8699999999999903</v>
      </c>
      <c r="E30" t="s">
        <v>105</v>
      </c>
      <c r="F30" t="s">
        <v>95</v>
      </c>
      <c r="H30" t="s">
        <v>101</v>
      </c>
    </row>
    <row r="31" spans="1:8" x14ac:dyDescent="0.3">
      <c r="A31">
        <v>73.599999999999994</v>
      </c>
      <c r="B31">
        <v>79.86</v>
      </c>
      <c r="C31">
        <f>B31-A31</f>
        <v>6.2600000000000051</v>
      </c>
      <c r="E31" t="s">
        <v>106</v>
      </c>
      <c r="F31" t="s">
        <v>95</v>
      </c>
      <c r="G31" t="s">
        <v>216</v>
      </c>
      <c r="H31" t="s">
        <v>215</v>
      </c>
    </row>
    <row r="32" spans="1:8" x14ac:dyDescent="0.3">
      <c r="A32">
        <v>79.86</v>
      </c>
      <c r="B32">
        <v>89</v>
      </c>
      <c r="C32">
        <f>B32-A32</f>
        <v>9.14</v>
      </c>
      <c r="E32" t="s">
        <v>105</v>
      </c>
      <c r="F32" t="s">
        <v>95</v>
      </c>
    </row>
    <row r="33" spans="1:8" x14ac:dyDescent="0.3">
      <c r="A33">
        <v>89</v>
      </c>
      <c r="B33">
        <v>91.53</v>
      </c>
      <c r="C33">
        <f>B33-A33</f>
        <v>2.5300000000000011</v>
      </c>
      <c r="E33" t="s">
        <v>96</v>
      </c>
      <c r="F33" t="s">
        <v>90</v>
      </c>
      <c r="H33" t="s">
        <v>217</v>
      </c>
    </row>
    <row r="34" spans="1:8" x14ac:dyDescent="0.3">
      <c r="A34">
        <v>91.53</v>
      </c>
      <c r="B34">
        <v>99</v>
      </c>
      <c r="C34">
        <f t="shared" si="0"/>
        <v>7.4699999999999989</v>
      </c>
      <c r="E34" t="s">
        <v>105</v>
      </c>
      <c r="F34" t="s">
        <v>95</v>
      </c>
    </row>
    <row r="35" spans="1:8" x14ac:dyDescent="0.3">
      <c r="A35">
        <v>99</v>
      </c>
      <c r="B35">
        <v>102</v>
      </c>
      <c r="C35">
        <f t="shared" si="0"/>
        <v>3</v>
      </c>
      <c r="E35" t="s">
        <v>110</v>
      </c>
      <c r="F35" t="s">
        <v>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3A9D-0A38-4461-89EE-11F24222733B}">
  <sheetPr>
    <tabColor theme="9" tint="0.59999389629810485"/>
  </sheetPr>
  <dimension ref="A1:E4"/>
  <sheetViews>
    <sheetView workbookViewId="0">
      <selection activeCell="G15" sqref="G15"/>
    </sheetView>
  </sheetViews>
  <sheetFormatPr defaultRowHeight="14.4" x14ac:dyDescent="0.3"/>
  <cols>
    <col min="1" max="1" width="13.21875" customWidth="1"/>
    <col min="2" max="2" width="14.44140625" customWidth="1"/>
    <col min="3" max="3" width="16.44140625" customWidth="1"/>
    <col min="4" max="4" width="16.88671875" bestFit="1" customWidth="1"/>
    <col min="5" max="5" width="21.109375" bestFit="1" customWidth="1"/>
  </cols>
  <sheetData>
    <row r="1" spans="1:5" ht="18" thickBot="1" x14ac:dyDescent="0.35">
      <c r="A1" s="36" t="s">
        <v>2</v>
      </c>
      <c r="B1" s="36" t="s">
        <v>3</v>
      </c>
      <c r="C1" s="1" t="s">
        <v>8</v>
      </c>
      <c r="D1" s="1" t="s">
        <v>39</v>
      </c>
      <c r="E1" s="1" t="s">
        <v>40</v>
      </c>
    </row>
    <row r="2" spans="1:5" x14ac:dyDescent="0.3">
      <c r="C2">
        <f>B2-A2</f>
        <v>0</v>
      </c>
    </row>
    <row r="3" spans="1:5" x14ac:dyDescent="0.3">
      <c r="C3">
        <f t="shared" ref="C3:C4" si="0">B3-A3</f>
        <v>0</v>
      </c>
    </row>
    <row r="4" spans="1:5" x14ac:dyDescent="0.3">
      <c r="C4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CF03-CC1C-4D8A-B9D2-32832330D214}">
  <sheetPr>
    <tabColor theme="9" tint="0.59999389629810485"/>
  </sheetPr>
  <dimension ref="A1:I107"/>
  <sheetViews>
    <sheetView zoomScale="102" workbookViewId="0">
      <pane ySplit="1" topLeftCell="A2" activePane="bottomLeft" state="frozen"/>
      <selection pane="bottomLeft" activeCell="G12" sqref="G12"/>
    </sheetView>
  </sheetViews>
  <sheetFormatPr defaultRowHeight="14.4" x14ac:dyDescent="0.3"/>
  <cols>
    <col min="1" max="1" width="14.5546875" customWidth="1"/>
    <col min="2" max="2" width="15" customWidth="1"/>
    <col min="3" max="3" width="13.109375" bestFit="1" customWidth="1"/>
    <col min="4" max="4" width="24.88671875" bestFit="1" customWidth="1"/>
    <col min="5" max="5" width="27.5546875" bestFit="1" customWidth="1"/>
    <col min="6" max="7" width="27.5546875" customWidth="1"/>
    <col min="8" max="8" width="15.6640625" customWidth="1"/>
    <col min="9" max="9" width="33" customWidth="1"/>
  </cols>
  <sheetData>
    <row r="1" spans="1:9" ht="18" thickBot="1" x14ac:dyDescent="0.35">
      <c r="A1" s="36" t="s">
        <v>2</v>
      </c>
      <c r="B1" s="36" t="s">
        <v>3</v>
      </c>
      <c r="C1" s="1" t="s">
        <v>8</v>
      </c>
      <c r="D1" s="1" t="s">
        <v>43</v>
      </c>
      <c r="E1" s="1" t="s">
        <v>44</v>
      </c>
      <c r="F1" s="1" t="s">
        <v>46</v>
      </c>
      <c r="G1" s="1" t="s">
        <v>47</v>
      </c>
      <c r="H1" s="1" t="s">
        <v>42</v>
      </c>
      <c r="I1" s="1" t="s">
        <v>41</v>
      </c>
    </row>
    <row r="2" spans="1:9" x14ac:dyDescent="0.3">
      <c r="A2">
        <v>32</v>
      </c>
      <c r="B2">
        <v>32.11</v>
      </c>
      <c r="C2">
        <f t="shared" ref="C2:C5" si="0">B2-A2</f>
        <v>0.10999999999999943</v>
      </c>
      <c r="E2" t="s">
        <v>90</v>
      </c>
      <c r="F2" t="s">
        <v>91</v>
      </c>
      <c r="G2">
        <v>3</v>
      </c>
      <c r="H2">
        <v>70</v>
      </c>
      <c r="I2" t="s">
        <v>190</v>
      </c>
    </row>
    <row r="3" spans="1:9" x14ac:dyDescent="0.3">
      <c r="A3">
        <v>66.2</v>
      </c>
      <c r="B3">
        <v>67</v>
      </c>
      <c r="C3">
        <f t="shared" si="0"/>
        <v>0.79999999999999716</v>
      </c>
      <c r="E3" t="s">
        <v>90</v>
      </c>
      <c r="F3" t="s">
        <v>103</v>
      </c>
      <c r="G3">
        <v>3</v>
      </c>
      <c r="H3">
        <v>65</v>
      </c>
    </row>
    <row r="4" spans="1:9" x14ac:dyDescent="0.3">
      <c r="A4">
        <v>77.75</v>
      </c>
      <c r="B4">
        <v>78</v>
      </c>
      <c r="C4">
        <f t="shared" si="0"/>
        <v>0.25</v>
      </c>
      <c r="E4" t="s">
        <v>100</v>
      </c>
      <c r="H4">
        <v>70</v>
      </c>
      <c r="I4" t="s">
        <v>214</v>
      </c>
    </row>
    <row r="5" spans="1:9" x14ac:dyDescent="0.3">
      <c r="A5">
        <v>89</v>
      </c>
      <c r="B5">
        <v>91.53</v>
      </c>
      <c r="C5">
        <f t="shared" si="0"/>
        <v>2.5300000000000011</v>
      </c>
      <c r="E5" t="s">
        <v>90</v>
      </c>
      <c r="F5" t="s">
        <v>103</v>
      </c>
      <c r="G5">
        <v>3</v>
      </c>
      <c r="H5">
        <v>40</v>
      </c>
    </row>
    <row r="6" spans="1:9" x14ac:dyDescent="0.3">
      <c r="A6">
        <v>1</v>
      </c>
      <c r="B6">
        <v>1.01</v>
      </c>
      <c r="C6">
        <f>B6-A6</f>
        <v>1.0000000000000009E-2</v>
      </c>
      <c r="D6" t="s">
        <v>92</v>
      </c>
      <c r="H6" s="41" t="s">
        <v>87</v>
      </c>
    </row>
    <row r="7" spans="1:9" x14ac:dyDescent="0.3">
      <c r="A7">
        <v>2</v>
      </c>
      <c r="B7">
        <v>2.0099999999999998</v>
      </c>
      <c r="C7">
        <f t="shared" ref="C7:C8" si="1">B7-A7</f>
        <v>9.9999999999997868E-3</v>
      </c>
      <c r="D7" t="s">
        <v>92</v>
      </c>
      <c r="H7" s="41" t="s">
        <v>87</v>
      </c>
    </row>
    <row r="8" spans="1:9" x14ac:dyDescent="0.3">
      <c r="A8">
        <v>3</v>
      </c>
      <c r="B8">
        <v>3.01</v>
      </c>
      <c r="C8">
        <f t="shared" si="1"/>
        <v>9.9999999999997868E-3</v>
      </c>
      <c r="D8" t="s">
        <v>92</v>
      </c>
      <c r="H8" s="41" t="s">
        <v>87</v>
      </c>
    </row>
    <row r="9" spans="1:9" x14ac:dyDescent="0.3">
      <c r="A9">
        <v>4</v>
      </c>
      <c r="B9">
        <v>4.01</v>
      </c>
      <c r="C9">
        <f>B9-A9</f>
        <v>9.9999999999997868E-3</v>
      </c>
      <c r="D9" t="s">
        <v>92</v>
      </c>
      <c r="H9" s="41">
        <v>60</v>
      </c>
    </row>
    <row r="10" spans="1:9" x14ac:dyDescent="0.3">
      <c r="A10">
        <v>5</v>
      </c>
      <c r="B10">
        <v>5.01</v>
      </c>
      <c r="C10">
        <f t="shared" ref="C10:C73" si="2">B10-A10</f>
        <v>9.9999999999997868E-3</v>
      </c>
      <c r="D10" t="s">
        <v>92</v>
      </c>
      <c r="H10" s="41">
        <v>75</v>
      </c>
    </row>
    <row r="11" spans="1:9" x14ac:dyDescent="0.3">
      <c r="A11">
        <v>6</v>
      </c>
      <c r="B11">
        <v>6.01</v>
      </c>
      <c r="C11">
        <f t="shared" si="2"/>
        <v>9.9999999999997868E-3</v>
      </c>
      <c r="D11" t="s">
        <v>92</v>
      </c>
      <c r="H11" s="41">
        <v>85</v>
      </c>
    </row>
    <row r="12" spans="1:9" x14ac:dyDescent="0.3">
      <c r="A12">
        <v>7</v>
      </c>
      <c r="B12">
        <v>7.01</v>
      </c>
      <c r="C12">
        <f t="shared" si="2"/>
        <v>9.9999999999997868E-3</v>
      </c>
      <c r="D12" t="s">
        <v>92</v>
      </c>
      <c r="H12" s="41">
        <v>75</v>
      </c>
    </row>
    <row r="13" spans="1:9" x14ac:dyDescent="0.3">
      <c r="A13">
        <v>8</v>
      </c>
      <c r="B13">
        <v>8.01</v>
      </c>
      <c r="C13">
        <f t="shared" si="2"/>
        <v>9.9999999999997868E-3</v>
      </c>
      <c r="D13" t="s">
        <v>92</v>
      </c>
      <c r="H13" s="41" t="s">
        <v>87</v>
      </c>
    </row>
    <row r="14" spans="1:9" x14ac:dyDescent="0.3">
      <c r="A14">
        <v>9</v>
      </c>
      <c r="B14">
        <v>9.01</v>
      </c>
      <c r="C14">
        <f t="shared" si="2"/>
        <v>9.9999999999997868E-3</v>
      </c>
      <c r="D14" t="s">
        <v>92</v>
      </c>
      <c r="H14" s="41">
        <v>75</v>
      </c>
    </row>
    <row r="15" spans="1:9" x14ac:dyDescent="0.3">
      <c r="A15">
        <v>10</v>
      </c>
      <c r="B15">
        <v>10.01</v>
      </c>
      <c r="C15">
        <f t="shared" si="2"/>
        <v>9.9999999999997868E-3</v>
      </c>
      <c r="D15" t="s">
        <v>92</v>
      </c>
      <c r="H15" s="41">
        <v>80</v>
      </c>
    </row>
    <row r="16" spans="1:9" x14ac:dyDescent="0.3">
      <c r="A16">
        <v>11</v>
      </c>
      <c r="B16">
        <v>11.01</v>
      </c>
      <c r="C16">
        <f t="shared" si="2"/>
        <v>9.9999999999997868E-3</v>
      </c>
      <c r="D16" t="s">
        <v>92</v>
      </c>
      <c r="H16" s="41">
        <v>90</v>
      </c>
    </row>
    <row r="17" spans="1:8" x14ac:dyDescent="0.3">
      <c r="A17">
        <v>12</v>
      </c>
      <c r="B17">
        <v>12.01</v>
      </c>
      <c r="C17">
        <f t="shared" si="2"/>
        <v>9.9999999999997868E-3</v>
      </c>
      <c r="D17" t="s">
        <v>92</v>
      </c>
      <c r="H17" s="41">
        <v>65</v>
      </c>
    </row>
    <row r="18" spans="1:8" x14ac:dyDescent="0.3">
      <c r="A18">
        <v>13</v>
      </c>
      <c r="B18">
        <v>13.01</v>
      </c>
      <c r="C18">
        <f t="shared" si="2"/>
        <v>9.9999999999997868E-3</v>
      </c>
      <c r="D18" t="s">
        <v>92</v>
      </c>
      <c r="H18" s="41">
        <v>65</v>
      </c>
    </row>
    <row r="19" spans="1:8" x14ac:dyDescent="0.3">
      <c r="A19">
        <v>14</v>
      </c>
      <c r="B19">
        <v>14.01</v>
      </c>
      <c r="C19">
        <f t="shared" si="2"/>
        <v>9.9999999999997868E-3</v>
      </c>
      <c r="D19" t="s">
        <v>92</v>
      </c>
      <c r="H19" s="41">
        <v>50</v>
      </c>
    </row>
    <row r="20" spans="1:8" x14ac:dyDescent="0.3">
      <c r="A20">
        <v>15</v>
      </c>
      <c r="B20">
        <v>15.01</v>
      </c>
      <c r="C20">
        <f t="shared" si="2"/>
        <v>9.9999999999997868E-3</v>
      </c>
      <c r="D20" t="s">
        <v>92</v>
      </c>
      <c r="H20" s="41" t="s">
        <v>87</v>
      </c>
    </row>
    <row r="21" spans="1:8" x14ac:dyDescent="0.3">
      <c r="A21">
        <v>16</v>
      </c>
      <c r="B21">
        <v>16.010000000000002</v>
      </c>
      <c r="C21">
        <f t="shared" si="2"/>
        <v>1.0000000000001563E-2</v>
      </c>
      <c r="D21" t="s">
        <v>92</v>
      </c>
      <c r="H21" s="41">
        <v>70</v>
      </c>
    </row>
    <row r="22" spans="1:8" x14ac:dyDescent="0.3">
      <c r="A22">
        <v>17</v>
      </c>
      <c r="B22">
        <v>17.010000000000002</v>
      </c>
      <c r="C22">
        <f t="shared" si="2"/>
        <v>1.0000000000001563E-2</v>
      </c>
      <c r="D22" t="s">
        <v>92</v>
      </c>
      <c r="H22" s="41">
        <v>50</v>
      </c>
    </row>
    <row r="23" spans="1:8" x14ac:dyDescent="0.3">
      <c r="A23">
        <v>18</v>
      </c>
      <c r="B23">
        <v>18.010000000000002</v>
      </c>
      <c r="C23">
        <f t="shared" si="2"/>
        <v>1.0000000000001563E-2</v>
      </c>
      <c r="D23" t="s">
        <v>92</v>
      </c>
      <c r="H23" s="41">
        <v>65</v>
      </c>
    </row>
    <row r="24" spans="1:8" x14ac:dyDescent="0.3">
      <c r="A24">
        <v>19</v>
      </c>
      <c r="B24">
        <v>19.010000000000002</v>
      </c>
      <c r="C24">
        <f t="shared" si="2"/>
        <v>1.0000000000001563E-2</v>
      </c>
      <c r="D24" t="s">
        <v>92</v>
      </c>
      <c r="H24" s="41">
        <v>65</v>
      </c>
    </row>
    <row r="25" spans="1:8" x14ac:dyDescent="0.3">
      <c r="A25">
        <v>20</v>
      </c>
      <c r="B25">
        <v>20.010000000000002</v>
      </c>
      <c r="C25">
        <f t="shared" si="2"/>
        <v>1.0000000000001563E-2</v>
      </c>
      <c r="D25" t="s">
        <v>92</v>
      </c>
      <c r="H25" s="41">
        <v>65</v>
      </c>
    </row>
    <row r="26" spans="1:8" x14ac:dyDescent="0.3">
      <c r="A26">
        <v>21</v>
      </c>
      <c r="B26">
        <v>21.01</v>
      </c>
      <c r="C26">
        <f t="shared" si="2"/>
        <v>1.0000000000001563E-2</v>
      </c>
      <c r="D26" t="s">
        <v>92</v>
      </c>
      <c r="H26" s="41">
        <v>75</v>
      </c>
    </row>
    <row r="27" spans="1:8" x14ac:dyDescent="0.3">
      <c r="A27">
        <v>22</v>
      </c>
      <c r="B27">
        <v>22.01</v>
      </c>
      <c r="C27">
        <f t="shared" si="2"/>
        <v>1.0000000000001563E-2</v>
      </c>
      <c r="D27" t="s">
        <v>92</v>
      </c>
      <c r="H27" s="41">
        <v>75</v>
      </c>
    </row>
    <row r="28" spans="1:8" x14ac:dyDescent="0.3">
      <c r="A28">
        <v>23</v>
      </c>
      <c r="B28">
        <v>23.01</v>
      </c>
      <c r="C28">
        <f t="shared" si="2"/>
        <v>1.0000000000001563E-2</v>
      </c>
      <c r="D28" t="s">
        <v>92</v>
      </c>
      <c r="H28" s="41">
        <v>60</v>
      </c>
    </row>
    <row r="29" spans="1:8" x14ac:dyDescent="0.3">
      <c r="A29">
        <v>24</v>
      </c>
      <c r="B29">
        <v>24.01</v>
      </c>
      <c r="C29">
        <f t="shared" si="2"/>
        <v>1.0000000000001563E-2</v>
      </c>
      <c r="D29" t="s">
        <v>92</v>
      </c>
      <c r="H29" s="41">
        <v>60</v>
      </c>
    </row>
    <row r="30" spans="1:8" x14ac:dyDescent="0.3">
      <c r="A30">
        <v>25</v>
      </c>
      <c r="B30">
        <v>25.01</v>
      </c>
      <c r="C30">
        <f t="shared" si="2"/>
        <v>1.0000000000001563E-2</v>
      </c>
      <c r="D30" t="s">
        <v>92</v>
      </c>
      <c r="H30" s="41">
        <v>65</v>
      </c>
    </row>
    <row r="31" spans="1:8" x14ac:dyDescent="0.3">
      <c r="A31">
        <v>26</v>
      </c>
      <c r="B31">
        <v>26.01</v>
      </c>
      <c r="C31">
        <f t="shared" si="2"/>
        <v>1.0000000000001563E-2</v>
      </c>
      <c r="D31" t="s">
        <v>92</v>
      </c>
      <c r="H31" s="41">
        <v>65</v>
      </c>
    </row>
    <row r="32" spans="1:8" x14ac:dyDescent="0.3">
      <c r="A32">
        <v>27</v>
      </c>
      <c r="B32">
        <v>27.01</v>
      </c>
      <c r="C32">
        <f t="shared" si="2"/>
        <v>1.0000000000001563E-2</v>
      </c>
      <c r="D32" t="s">
        <v>92</v>
      </c>
      <c r="H32" s="41">
        <v>45</v>
      </c>
    </row>
    <row r="33" spans="1:8" x14ac:dyDescent="0.3">
      <c r="A33">
        <v>28</v>
      </c>
      <c r="B33">
        <v>28.01</v>
      </c>
      <c r="C33">
        <f t="shared" si="2"/>
        <v>1.0000000000001563E-2</v>
      </c>
      <c r="D33" t="s">
        <v>92</v>
      </c>
      <c r="H33" s="41">
        <v>65</v>
      </c>
    </row>
    <row r="34" spans="1:8" x14ac:dyDescent="0.3">
      <c r="A34">
        <v>29</v>
      </c>
      <c r="B34">
        <v>29.01</v>
      </c>
      <c r="C34">
        <f t="shared" si="2"/>
        <v>1.0000000000001563E-2</v>
      </c>
      <c r="D34" t="s">
        <v>92</v>
      </c>
      <c r="H34" s="41">
        <v>70</v>
      </c>
    </row>
    <row r="35" spans="1:8" x14ac:dyDescent="0.3">
      <c r="A35">
        <v>30</v>
      </c>
      <c r="B35">
        <v>30.01</v>
      </c>
      <c r="C35">
        <f t="shared" si="2"/>
        <v>1.0000000000001563E-2</v>
      </c>
      <c r="D35" t="s">
        <v>92</v>
      </c>
      <c r="H35" s="41">
        <v>50</v>
      </c>
    </row>
    <row r="36" spans="1:8" x14ac:dyDescent="0.3">
      <c r="A36">
        <v>31</v>
      </c>
      <c r="B36">
        <v>31.01</v>
      </c>
      <c r="C36">
        <f t="shared" si="2"/>
        <v>1.0000000000001563E-2</v>
      </c>
      <c r="D36" t="s">
        <v>92</v>
      </c>
      <c r="H36" s="41">
        <v>70</v>
      </c>
    </row>
    <row r="37" spans="1:8" x14ac:dyDescent="0.3">
      <c r="A37">
        <v>32</v>
      </c>
      <c r="B37">
        <v>32.01</v>
      </c>
      <c r="C37">
        <f t="shared" si="2"/>
        <v>9.9999999999980105E-3</v>
      </c>
      <c r="D37" t="s">
        <v>92</v>
      </c>
      <c r="H37" s="41">
        <v>40</v>
      </c>
    </row>
    <row r="38" spans="1:8" x14ac:dyDescent="0.3">
      <c r="A38">
        <v>33</v>
      </c>
      <c r="B38">
        <v>33.01</v>
      </c>
      <c r="C38">
        <f t="shared" si="2"/>
        <v>9.9999999999980105E-3</v>
      </c>
      <c r="D38" t="s">
        <v>92</v>
      </c>
      <c r="H38" s="41">
        <v>40</v>
      </c>
    </row>
    <row r="39" spans="1:8" x14ac:dyDescent="0.3">
      <c r="A39">
        <v>34</v>
      </c>
      <c r="B39">
        <v>34.01</v>
      </c>
      <c r="C39">
        <f t="shared" si="2"/>
        <v>9.9999999999980105E-3</v>
      </c>
      <c r="D39" t="s">
        <v>92</v>
      </c>
      <c r="H39" s="41">
        <v>50</v>
      </c>
    </row>
    <row r="40" spans="1:8" x14ac:dyDescent="0.3">
      <c r="A40">
        <v>35</v>
      </c>
      <c r="B40">
        <v>35.01</v>
      </c>
      <c r="C40">
        <f t="shared" si="2"/>
        <v>9.9999999999980105E-3</v>
      </c>
      <c r="D40" t="s">
        <v>92</v>
      </c>
      <c r="H40" s="41">
        <v>75</v>
      </c>
    </row>
    <row r="41" spans="1:8" x14ac:dyDescent="0.3">
      <c r="A41">
        <v>36</v>
      </c>
      <c r="B41">
        <v>36.01</v>
      </c>
      <c r="C41">
        <f t="shared" si="2"/>
        <v>9.9999999999980105E-3</v>
      </c>
      <c r="D41" t="s">
        <v>92</v>
      </c>
      <c r="H41" s="41">
        <v>75</v>
      </c>
    </row>
    <row r="42" spans="1:8" x14ac:dyDescent="0.3">
      <c r="A42">
        <v>37</v>
      </c>
      <c r="B42">
        <v>37.01</v>
      </c>
      <c r="C42">
        <f t="shared" si="2"/>
        <v>9.9999999999980105E-3</v>
      </c>
      <c r="D42" t="s">
        <v>92</v>
      </c>
      <c r="H42" s="41">
        <v>55</v>
      </c>
    </row>
    <row r="43" spans="1:8" x14ac:dyDescent="0.3">
      <c r="A43">
        <v>38</v>
      </c>
      <c r="B43">
        <v>38.01</v>
      </c>
      <c r="C43">
        <f t="shared" si="2"/>
        <v>9.9999999999980105E-3</v>
      </c>
      <c r="D43" t="s">
        <v>92</v>
      </c>
      <c r="H43" s="41">
        <v>70</v>
      </c>
    </row>
    <row r="44" spans="1:8" x14ac:dyDescent="0.3">
      <c r="A44">
        <v>39</v>
      </c>
      <c r="B44">
        <v>39.01</v>
      </c>
      <c r="C44">
        <f t="shared" si="2"/>
        <v>9.9999999999980105E-3</v>
      </c>
      <c r="D44" t="s">
        <v>92</v>
      </c>
      <c r="H44" s="41" t="s">
        <v>87</v>
      </c>
    </row>
    <row r="45" spans="1:8" x14ac:dyDescent="0.3">
      <c r="A45">
        <v>40</v>
      </c>
      <c r="B45">
        <v>40.01</v>
      </c>
      <c r="C45">
        <f t="shared" si="2"/>
        <v>9.9999999999980105E-3</v>
      </c>
      <c r="D45" t="s">
        <v>92</v>
      </c>
      <c r="H45" s="41" t="s">
        <v>87</v>
      </c>
    </row>
    <row r="46" spans="1:8" x14ac:dyDescent="0.3">
      <c r="A46">
        <v>41</v>
      </c>
      <c r="B46">
        <v>41.01</v>
      </c>
      <c r="C46">
        <f t="shared" si="2"/>
        <v>9.9999999999980105E-3</v>
      </c>
      <c r="D46" t="s">
        <v>92</v>
      </c>
      <c r="H46" s="41">
        <v>75</v>
      </c>
    </row>
    <row r="47" spans="1:8" x14ac:dyDescent="0.3">
      <c r="A47">
        <v>42</v>
      </c>
      <c r="B47">
        <v>42.01</v>
      </c>
      <c r="C47">
        <f t="shared" si="2"/>
        <v>9.9999999999980105E-3</v>
      </c>
      <c r="D47" t="s">
        <v>92</v>
      </c>
      <c r="H47" s="41">
        <v>75</v>
      </c>
    </row>
    <row r="48" spans="1:8" x14ac:dyDescent="0.3">
      <c r="A48">
        <v>43</v>
      </c>
      <c r="B48">
        <v>43.01</v>
      </c>
      <c r="C48">
        <f t="shared" si="2"/>
        <v>9.9999999999980105E-3</v>
      </c>
      <c r="D48" t="s">
        <v>92</v>
      </c>
      <c r="H48" s="41">
        <v>45</v>
      </c>
    </row>
    <row r="49" spans="1:8" x14ac:dyDescent="0.3">
      <c r="A49">
        <v>44</v>
      </c>
      <c r="B49">
        <v>44.01</v>
      </c>
      <c r="C49">
        <f t="shared" si="2"/>
        <v>9.9999999999980105E-3</v>
      </c>
      <c r="D49" t="s">
        <v>92</v>
      </c>
      <c r="H49" s="41">
        <v>70</v>
      </c>
    </row>
    <row r="50" spans="1:8" x14ac:dyDescent="0.3">
      <c r="A50">
        <v>45</v>
      </c>
      <c r="B50">
        <v>45.01</v>
      </c>
      <c r="C50">
        <f t="shared" si="2"/>
        <v>9.9999999999980105E-3</v>
      </c>
      <c r="D50" t="s">
        <v>92</v>
      </c>
      <c r="H50" s="41">
        <v>70</v>
      </c>
    </row>
    <row r="51" spans="1:8" x14ac:dyDescent="0.3">
      <c r="A51">
        <v>46</v>
      </c>
      <c r="B51">
        <v>46.01</v>
      </c>
      <c r="C51">
        <f t="shared" si="2"/>
        <v>9.9999999999980105E-3</v>
      </c>
      <c r="D51" t="s">
        <v>92</v>
      </c>
      <c r="H51" s="41">
        <v>70</v>
      </c>
    </row>
    <row r="52" spans="1:8" x14ac:dyDescent="0.3">
      <c r="A52">
        <v>47</v>
      </c>
      <c r="B52">
        <v>47.01</v>
      </c>
      <c r="C52">
        <f t="shared" si="2"/>
        <v>9.9999999999980105E-3</v>
      </c>
      <c r="D52" t="s">
        <v>92</v>
      </c>
      <c r="H52" s="41">
        <v>70</v>
      </c>
    </row>
    <row r="53" spans="1:8" x14ac:dyDescent="0.3">
      <c r="A53">
        <v>48</v>
      </c>
      <c r="B53">
        <v>48.01</v>
      </c>
      <c r="C53">
        <f t="shared" si="2"/>
        <v>9.9999999999980105E-3</v>
      </c>
      <c r="D53" t="s">
        <v>92</v>
      </c>
      <c r="H53" s="41">
        <v>65</v>
      </c>
    </row>
    <row r="54" spans="1:8" x14ac:dyDescent="0.3">
      <c r="A54">
        <v>49</v>
      </c>
      <c r="B54">
        <v>49.01</v>
      </c>
      <c r="C54">
        <f t="shared" si="2"/>
        <v>9.9999999999980105E-3</v>
      </c>
      <c r="D54" t="s">
        <v>92</v>
      </c>
      <c r="H54" s="41">
        <v>80</v>
      </c>
    </row>
    <row r="55" spans="1:8" x14ac:dyDescent="0.3">
      <c r="A55">
        <v>50</v>
      </c>
      <c r="B55">
        <v>50.01</v>
      </c>
      <c r="C55">
        <f t="shared" si="2"/>
        <v>9.9999999999980105E-3</v>
      </c>
      <c r="D55" t="s">
        <v>92</v>
      </c>
      <c r="H55" s="41">
        <v>75</v>
      </c>
    </row>
    <row r="56" spans="1:8" x14ac:dyDescent="0.3">
      <c r="A56">
        <v>51</v>
      </c>
      <c r="B56">
        <v>51.01</v>
      </c>
      <c r="C56">
        <f t="shared" si="2"/>
        <v>9.9999999999980105E-3</v>
      </c>
      <c r="D56" t="s">
        <v>92</v>
      </c>
      <c r="H56" s="41">
        <v>50</v>
      </c>
    </row>
    <row r="57" spans="1:8" x14ac:dyDescent="0.3">
      <c r="A57">
        <v>52</v>
      </c>
      <c r="B57">
        <v>52.01</v>
      </c>
      <c r="C57">
        <f t="shared" si="2"/>
        <v>9.9999999999980105E-3</v>
      </c>
      <c r="D57" t="s">
        <v>92</v>
      </c>
      <c r="H57" s="41">
        <v>50</v>
      </c>
    </row>
    <row r="58" spans="1:8" x14ac:dyDescent="0.3">
      <c r="A58">
        <v>53</v>
      </c>
      <c r="B58">
        <v>53.01</v>
      </c>
      <c r="C58">
        <f t="shared" si="2"/>
        <v>9.9999999999980105E-3</v>
      </c>
      <c r="D58" t="s">
        <v>92</v>
      </c>
      <c r="H58" s="41" t="s">
        <v>87</v>
      </c>
    </row>
    <row r="59" spans="1:8" x14ac:dyDescent="0.3">
      <c r="A59">
        <v>54</v>
      </c>
      <c r="B59">
        <v>54.01</v>
      </c>
      <c r="C59">
        <f t="shared" si="2"/>
        <v>9.9999999999980105E-3</v>
      </c>
      <c r="D59" t="s">
        <v>92</v>
      </c>
      <c r="H59" s="41">
        <v>50</v>
      </c>
    </row>
    <row r="60" spans="1:8" x14ac:dyDescent="0.3">
      <c r="A60">
        <v>55</v>
      </c>
      <c r="B60">
        <v>55.01</v>
      </c>
      <c r="C60">
        <f t="shared" si="2"/>
        <v>9.9999999999980105E-3</v>
      </c>
      <c r="D60" t="s">
        <v>92</v>
      </c>
      <c r="H60" s="41">
        <v>50</v>
      </c>
    </row>
    <row r="61" spans="1:8" x14ac:dyDescent="0.3">
      <c r="A61">
        <v>56</v>
      </c>
      <c r="B61">
        <v>56.01</v>
      </c>
      <c r="C61">
        <f t="shared" si="2"/>
        <v>9.9999999999980105E-3</v>
      </c>
      <c r="D61" t="s">
        <v>92</v>
      </c>
      <c r="H61" s="41">
        <v>50</v>
      </c>
    </row>
    <row r="62" spans="1:8" x14ac:dyDescent="0.3">
      <c r="A62">
        <v>57</v>
      </c>
      <c r="B62">
        <v>57.01</v>
      </c>
      <c r="C62">
        <f t="shared" si="2"/>
        <v>9.9999999999980105E-3</v>
      </c>
      <c r="D62" t="s">
        <v>92</v>
      </c>
      <c r="H62" s="41">
        <v>75</v>
      </c>
    </row>
    <row r="63" spans="1:8" x14ac:dyDescent="0.3">
      <c r="A63">
        <v>58</v>
      </c>
      <c r="B63">
        <v>58.01</v>
      </c>
      <c r="C63">
        <f t="shared" si="2"/>
        <v>9.9999999999980105E-3</v>
      </c>
      <c r="D63" t="s">
        <v>92</v>
      </c>
      <c r="H63" s="41">
        <v>45</v>
      </c>
    </row>
    <row r="64" spans="1:8" x14ac:dyDescent="0.3">
      <c r="A64">
        <v>59</v>
      </c>
      <c r="B64">
        <v>59.01</v>
      </c>
      <c r="C64">
        <f t="shared" si="2"/>
        <v>9.9999999999980105E-3</v>
      </c>
      <c r="D64" t="s">
        <v>92</v>
      </c>
      <c r="H64" s="41" t="s">
        <v>87</v>
      </c>
    </row>
    <row r="65" spans="1:9" x14ac:dyDescent="0.3">
      <c r="A65">
        <v>60</v>
      </c>
      <c r="B65">
        <v>60.01</v>
      </c>
      <c r="C65">
        <f t="shared" si="2"/>
        <v>9.9999999999980105E-3</v>
      </c>
      <c r="D65" t="s">
        <v>92</v>
      </c>
      <c r="H65" s="41">
        <v>35</v>
      </c>
    </row>
    <row r="66" spans="1:9" x14ac:dyDescent="0.3">
      <c r="A66">
        <v>61</v>
      </c>
      <c r="B66">
        <v>61.01</v>
      </c>
      <c r="C66">
        <f t="shared" si="2"/>
        <v>9.9999999999980105E-3</v>
      </c>
      <c r="D66" t="s">
        <v>92</v>
      </c>
      <c r="H66" s="41">
        <v>20</v>
      </c>
    </row>
    <row r="67" spans="1:9" x14ac:dyDescent="0.3">
      <c r="A67">
        <v>62</v>
      </c>
      <c r="B67">
        <v>62.01</v>
      </c>
      <c r="C67">
        <f t="shared" si="2"/>
        <v>9.9999999999980105E-3</v>
      </c>
      <c r="D67" t="s">
        <v>92</v>
      </c>
      <c r="H67" s="41">
        <v>40</v>
      </c>
    </row>
    <row r="68" spans="1:9" x14ac:dyDescent="0.3">
      <c r="A68">
        <v>63</v>
      </c>
      <c r="B68">
        <v>63.01</v>
      </c>
      <c r="C68">
        <f t="shared" si="2"/>
        <v>9.9999999999980105E-3</v>
      </c>
      <c r="D68" t="s">
        <v>92</v>
      </c>
      <c r="H68" s="41">
        <v>75</v>
      </c>
    </row>
    <row r="69" spans="1:9" x14ac:dyDescent="0.3">
      <c r="A69">
        <v>64</v>
      </c>
      <c r="B69">
        <v>64.010000000000005</v>
      </c>
      <c r="C69">
        <f t="shared" si="2"/>
        <v>1.0000000000005116E-2</v>
      </c>
      <c r="D69" t="s">
        <v>92</v>
      </c>
      <c r="H69" s="41">
        <v>60</v>
      </c>
    </row>
    <row r="70" spans="1:9" x14ac:dyDescent="0.3">
      <c r="A70">
        <v>65</v>
      </c>
      <c r="B70">
        <v>65.010000000000005</v>
      </c>
      <c r="C70">
        <f t="shared" si="2"/>
        <v>1.0000000000005116E-2</v>
      </c>
      <c r="D70" t="s">
        <v>92</v>
      </c>
      <c r="H70" s="41">
        <v>65</v>
      </c>
    </row>
    <row r="71" spans="1:9" x14ac:dyDescent="0.3">
      <c r="A71">
        <v>66</v>
      </c>
      <c r="B71">
        <v>66.010000000000005</v>
      </c>
      <c r="C71">
        <f t="shared" si="2"/>
        <v>1.0000000000005116E-2</v>
      </c>
      <c r="D71" t="s">
        <v>92</v>
      </c>
      <c r="H71" s="41">
        <v>50</v>
      </c>
    </row>
    <row r="72" spans="1:9" x14ac:dyDescent="0.3">
      <c r="A72">
        <v>67</v>
      </c>
      <c r="B72">
        <v>67.010000000000005</v>
      </c>
      <c r="C72">
        <f t="shared" si="2"/>
        <v>1.0000000000005116E-2</v>
      </c>
      <c r="D72" t="s">
        <v>92</v>
      </c>
      <c r="H72" s="41" t="s">
        <v>87</v>
      </c>
    </row>
    <row r="73" spans="1:9" x14ac:dyDescent="0.3">
      <c r="A73">
        <v>68</v>
      </c>
      <c r="B73">
        <v>68.010000000000005</v>
      </c>
      <c r="C73">
        <f t="shared" si="2"/>
        <v>1.0000000000005116E-2</v>
      </c>
      <c r="D73" t="s">
        <v>92</v>
      </c>
      <c r="H73" s="41" t="s">
        <v>87</v>
      </c>
    </row>
    <row r="74" spans="1:9" x14ac:dyDescent="0.3">
      <c r="A74">
        <v>69</v>
      </c>
      <c r="B74">
        <v>69.010000000000005</v>
      </c>
      <c r="C74">
        <f t="shared" ref="C74:C106" si="3">B74-A74</f>
        <v>1.0000000000005116E-2</v>
      </c>
      <c r="D74" t="s">
        <v>92</v>
      </c>
      <c r="H74" s="41">
        <v>70</v>
      </c>
      <c r="I74" t="s">
        <v>281</v>
      </c>
    </row>
    <row r="75" spans="1:9" x14ac:dyDescent="0.3">
      <c r="A75">
        <v>70</v>
      </c>
      <c r="B75">
        <v>70.010000000000005</v>
      </c>
      <c r="C75">
        <f t="shared" si="3"/>
        <v>1.0000000000005116E-2</v>
      </c>
      <c r="D75" t="s">
        <v>92</v>
      </c>
      <c r="H75" s="41">
        <v>70</v>
      </c>
    </row>
    <row r="76" spans="1:9" x14ac:dyDescent="0.3">
      <c r="A76">
        <v>71</v>
      </c>
      <c r="B76">
        <v>71.010000000000005</v>
      </c>
      <c r="C76">
        <f t="shared" si="3"/>
        <v>1.0000000000005116E-2</v>
      </c>
      <c r="D76" t="s">
        <v>92</v>
      </c>
      <c r="H76" s="41">
        <v>85</v>
      </c>
    </row>
    <row r="77" spans="1:9" x14ac:dyDescent="0.3">
      <c r="A77">
        <v>72</v>
      </c>
      <c r="B77">
        <v>72.010000000000005</v>
      </c>
      <c r="C77">
        <f t="shared" si="3"/>
        <v>1.0000000000005116E-2</v>
      </c>
      <c r="D77" t="s">
        <v>92</v>
      </c>
      <c r="H77" s="41">
        <v>65</v>
      </c>
    </row>
    <row r="78" spans="1:9" x14ac:dyDescent="0.3">
      <c r="A78">
        <v>73</v>
      </c>
      <c r="B78">
        <v>73.010000000000005</v>
      </c>
      <c r="C78">
        <f t="shared" si="3"/>
        <v>1.0000000000005116E-2</v>
      </c>
      <c r="D78" t="s">
        <v>92</v>
      </c>
      <c r="H78" s="41">
        <v>70</v>
      </c>
    </row>
    <row r="79" spans="1:9" x14ac:dyDescent="0.3">
      <c r="A79">
        <v>74</v>
      </c>
      <c r="B79">
        <v>74.010000000000005</v>
      </c>
      <c r="C79">
        <f t="shared" si="3"/>
        <v>1.0000000000005116E-2</v>
      </c>
      <c r="D79" t="s">
        <v>92</v>
      </c>
      <c r="H79" s="41">
        <v>80</v>
      </c>
    </row>
    <row r="80" spans="1:9" x14ac:dyDescent="0.3">
      <c r="A80">
        <v>75</v>
      </c>
      <c r="B80">
        <v>75.010000000000005</v>
      </c>
      <c r="C80">
        <f t="shared" si="3"/>
        <v>1.0000000000005116E-2</v>
      </c>
      <c r="D80" t="s">
        <v>92</v>
      </c>
      <c r="H80" s="41">
        <v>75</v>
      </c>
    </row>
    <row r="81" spans="1:9" x14ac:dyDescent="0.3">
      <c r="A81">
        <v>76</v>
      </c>
      <c r="B81">
        <v>76.010000000000005</v>
      </c>
      <c r="C81">
        <f t="shared" si="3"/>
        <v>1.0000000000005116E-2</v>
      </c>
      <c r="D81" t="s">
        <v>92</v>
      </c>
      <c r="H81" s="41">
        <v>65</v>
      </c>
    </row>
    <row r="82" spans="1:9" x14ac:dyDescent="0.3">
      <c r="A82">
        <v>77</v>
      </c>
      <c r="B82">
        <v>77.010000000000005</v>
      </c>
      <c r="C82">
        <f t="shared" si="3"/>
        <v>1.0000000000005116E-2</v>
      </c>
      <c r="D82" t="s">
        <v>92</v>
      </c>
      <c r="H82" s="41">
        <v>65</v>
      </c>
      <c r="I82" t="s">
        <v>282</v>
      </c>
    </row>
    <row r="83" spans="1:9" x14ac:dyDescent="0.3">
      <c r="A83">
        <v>78</v>
      </c>
      <c r="B83">
        <v>78.010000000000005</v>
      </c>
      <c r="C83">
        <f t="shared" si="3"/>
        <v>1.0000000000005116E-2</v>
      </c>
      <c r="D83" t="s">
        <v>92</v>
      </c>
      <c r="H83" s="41">
        <v>80</v>
      </c>
    </row>
    <row r="84" spans="1:9" x14ac:dyDescent="0.3">
      <c r="A84">
        <v>79</v>
      </c>
      <c r="B84">
        <v>79.010000000000005</v>
      </c>
      <c r="C84">
        <f t="shared" si="3"/>
        <v>1.0000000000005116E-2</v>
      </c>
      <c r="D84" t="s">
        <v>92</v>
      </c>
      <c r="H84" s="41">
        <v>60</v>
      </c>
    </row>
    <row r="85" spans="1:9" x14ac:dyDescent="0.3">
      <c r="A85">
        <v>80</v>
      </c>
      <c r="B85">
        <v>80.010000000000005</v>
      </c>
      <c r="C85">
        <f t="shared" si="3"/>
        <v>1.0000000000005116E-2</v>
      </c>
      <c r="D85" t="s">
        <v>92</v>
      </c>
      <c r="H85" s="41">
        <v>80</v>
      </c>
    </row>
    <row r="86" spans="1:9" x14ac:dyDescent="0.3">
      <c r="A86">
        <v>81</v>
      </c>
      <c r="B86">
        <v>81.010000000000005</v>
      </c>
      <c r="C86">
        <f t="shared" si="3"/>
        <v>1.0000000000005116E-2</v>
      </c>
      <c r="D86" t="s">
        <v>92</v>
      </c>
      <c r="H86" s="41">
        <v>75</v>
      </c>
    </row>
    <row r="87" spans="1:9" x14ac:dyDescent="0.3">
      <c r="A87">
        <v>82</v>
      </c>
      <c r="B87">
        <v>82.01</v>
      </c>
      <c r="C87">
        <f t="shared" si="3"/>
        <v>1.0000000000005116E-2</v>
      </c>
      <c r="D87" t="s">
        <v>92</v>
      </c>
      <c r="H87" s="41">
        <v>80</v>
      </c>
    </row>
    <row r="88" spans="1:9" x14ac:dyDescent="0.3">
      <c r="A88">
        <v>83</v>
      </c>
      <c r="B88">
        <v>83.01</v>
      </c>
      <c r="C88">
        <f t="shared" si="3"/>
        <v>1.0000000000005116E-2</v>
      </c>
      <c r="D88" t="s">
        <v>92</v>
      </c>
      <c r="H88" s="41">
        <v>75</v>
      </c>
    </row>
    <row r="89" spans="1:9" x14ac:dyDescent="0.3">
      <c r="A89">
        <v>84</v>
      </c>
      <c r="B89">
        <v>84.01</v>
      </c>
      <c r="C89">
        <f t="shared" si="3"/>
        <v>1.0000000000005116E-2</v>
      </c>
      <c r="D89" t="s">
        <v>92</v>
      </c>
      <c r="H89" s="41">
        <v>75</v>
      </c>
    </row>
    <row r="90" spans="1:9" x14ac:dyDescent="0.3">
      <c r="A90">
        <v>85</v>
      </c>
      <c r="B90">
        <v>85.01</v>
      </c>
      <c r="C90">
        <f t="shared" si="3"/>
        <v>1.0000000000005116E-2</v>
      </c>
      <c r="D90" t="s">
        <v>92</v>
      </c>
      <c r="H90" s="41">
        <v>70</v>
      </c>
    </row>
    <row r="91" spans="1:9" x14ac:dyDescent="0.3">
      <c r="A91">
        <v>86</v>
      </c>
      <c r="B91">
        <v>86.01</v>
      </c>
      <c r="C91">
        <f t="shared" si="3"/>
        <v>1.0000000000005116E-2</v>
      </c>
      <c r="D91" t="s">
        <v>92</v>
      </c>
      <c r="H91" s="41">
        <v>75</v>
      </c>
    </row>
    <row r="92" spans="1:9" x14ac:dyDescent="0.3">
      <c r="A92">
        <v>87</v>
      </c>
      <c r="B92">
        <v>87.01</v>
      </c>
      <c r="C92">
        <f t="shared" si="3"/>
        <v>1.0000000000005116E-2</v>
      </c>
      <c r="D92" t="s">
        <v>92</v>
      </c>
      <c r="H92" s="41">
        <v>75</v>
      </c>
    </row>
    <row r="93" spans="1:9" x14ac:dyDescent="0.3">
      <c r="A93">
        <v>88</v>
      </c>
      <c r="B93">
        <v>88.01</v>
      </c>
      <c r="C93">
        <f t="shared" si="3"/>
        <v>1.0000000000005116E-2</v>
      </c>
      <c r="D93" t="s">
        <v>92</v>
      </c>
      <c r="H93" s="41">
        <v>70</v>
      </c>
    </row>
    <row r="94" spans="1:9" x14ac:dyDescent="0.3">
      <c r="A94">
        <v>89</v>
      </c>
      <c r="B94">
        <v>89.01</v>
      </c>
      <c r="C94">
        <f t="shared" si="3"/>
        <v>1.0000000000005116E-2</v>
      </c>
      <c r="D94" t="s">
        <v>92</v>
      </c>
      <c r="H94" s="41">
        <v>60</v>
      </c>
    </row>
    <row r="95" spans="1:9" x14ac:dyDescent="0.3">
      <c r="A95">
        <v>90</v>
      </c>
      <c r="B95">
        <v>90.01</v>
      </c>
      <c r="C95">
        <f t="shared" si="3"/>
        <v>1.0000000000005116E-2</v>
      </c>
      <c r="D95" t="s">
        <v>92</v>
      </c>
      <c r="H95" s="41">
        <v>55</v>
      </c>
    </row>
    <row r="96" spans="1:9" x14ac:dyDescent="0.3">
      <c r="A96">
        <v>91</v>
      </c>
      <c r="B96">
        <v>91.01</v>
      </c>
      <c r="C96">
        <f t="shared" si="3"/>
        <v>1.0000000000005116E-2</v>
      </c>
      <c r="D96" t="s">
        <v>92</v>
      </c>
      <c r="H96" s="41" t="s">
        <v>283</v>
      </c>
    </row>
    <row r="97" spans="1:8" x14ac:dyDescent="0.3">
      <c r="A97">
        <v>92</v>
      </c>
      <c r="B97">
        <v>92.01</v>
      </c>
      <c r="C97">
        <f t="shared" si="3"/>
        <v>1.0000000000005116E-2</v>
      </c>
      <c r="D97" t="s">
        <v>92</v>
      </c>
      <c r="H97" s="41">
        <v>75</v>
      </c>
    </row>
    <row r="98" spans="1:8" x14ac:dyDescent="0.3">
      <c r="A98">
        <v>93</v>
      </c>
      <c r="B98">
        <v>93.01</v>
      </c>
      <c r="C98">
        <f t="shared" si="3"/>
        <v>1.0000000000005116E-2</v>
      </c>
      <c r="D98" t="s">
        <v>92</v>
      </c>
      <c r="H98" s="41">
        <v>85</v>
      </c>
    </row>
    <row r="99" spans="1:8" x14ac:dyDescent="0.3">
      <c r="A99">
        <v>94</v>
      </c>
      <c r="B99">
        <v>94.01</v>
      </c>
      <c r="C99">
        <f t="shared" si="3"/>
        <v>1.0000000000005116E-2</v>
      </c>
      <c r="D99" t="s">
        <v>92</v>
      </c>
      <c r="H99" s="41">
        <v>90</v>
      </c>
    </row>
    <row r="100" spans="1:8" x14ac:dyDescent="0.3">
      <c r="A100">
        <v>95</v>
      </c>
      <c r="B100">
        <v>95.01</v>
      </c>
      <c r="C100">
        <f t="shared" si="3"/>
        <v>1.0000000000005116E-2</v>
      </c>
      <c r="D100" t="s">
        <v>92</v>
      </c>
      <c r="H100" s="41">
        <v>80</v>
      </c>
    </row>
    <row r="101" spans="1:8" x14ac:dyDescent="0.3">
      <c r="A101">
        <v>96</v>
      </c>
      <c r="B101">
        <v>96.01</v>
      </c>
      <c r="C101">
        <f t="shared" si="3"/>
        <v>1.0000000000005116E-2</v>
      </c>
      <c r="D101" t="s">
        <v>92</v>
      </c>
      <c r="H101" s="41">
        <v>85</v>
      </c>
    </row>
    <row r="102" spans="1:8" x14ac:dyDescent="0.3">
      <c r="A102">
        <v>97</v>
      </c>
      <c r="B102">
        <v>97.01</v>
      </c>
      <c r="C102">
        <f t="shared" si="3"/>
        <v>1.0000000000005116E-2</v>
      </c>
      <c r="D102" t="s">
        <v>92</v>
      </c>
      <c r="H102" s="41">
        <v>80</v>
      </c>
    </row>
    <row r="103" spans="1:8" x14ac:dyDescent="0.3">
      <c r="A103">
        <v>98</v>
      </c>
      <c r="B103">
        <v>98.01</v>
      </c>
      <c r="C103">
        <f t="shared" si="3"/>
        <v>1.0000000000005116E-2</v>
      </c>
      <c r="D103" t="s">
        <v>92</v>
      </c>
      <c r="H103" s="41">
        <v>75</v>
      </c>
    </row>
    <row r="104" spans="1:8" x14ac:dyDescent="0.3">
      <c r="A104">
        <v>99</v>
      </c>
      <c r="B104">
        <v>99.01</v>
      </c>
      <c r="C104">
        <f t="shared" si="3"/>
        <v>1.0000000000005116E-2</v>
      </c>
      <c r="D104" t="s">
        <v>92</v>
      </c>
      <c r="H104" s="41">
        <v>75</v>
      </c>
    </row>
    <row r="105" spans="1:8" x14ac:dyDescent="0.3">
      <c r="A105">
        <v>100</v>
      </c>
      <c r="B105">
        <v>100.01</v>
      </c>
      <c r="C105">
        <f t="shared" si="3"/>
        <v>1.0000000000005116E-2</v>
      </c>
      <c r="D105" t="s">
        <v>92</v>
      </c>
      <c r="H105" s="41">
        <v>85</v>
      </c>
    </row>
    <row r="106" spans="1:8" x14ac:dyDescent="0.3">
      <c r="A106">
        <v>101</v>
      </c>
      <c r="B106">
        <v>101.01</v>
      </c>
      <c r="C106">
        <f t="shared" si="3"/>
        <v>1.0000000000005116E-2</v>
      </c>
      <c r="D106" t="s">
        <v>92</v>
      </c>
      <c r="H106" s="41">
        <v>65</v>
      </c>
    </row>
    <row r="107" spans="1:8" x14ac:dyDescent="0.3">
      <c r="A107">
        <v>102</v>
      </c>
      <c r="B107">
        <v>102.01</v>
      </c>
      <c r="C107">
        <f t="shared" ref="C107" si="4">B107-A107</f>
        <v>1.0000000000005116E-2</v>
      </c>
      <c r="D107" t="s">
        <v>92</v>
      </c>
      <c r="H107" s="41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Page (T)</vt:lpstr>
      <vt:lpstr>Downhole Survey Data (R)</vt:lpstr>
      <vt:lpstr>Geotechnical (E)</vt:lpstr>
      <vt:lpstr>Magnetic Susceptibility</vt:lpstr>
      <vt:lpstr>Box Log</vt:lpstr>
      <vt:lpstr>Density</vt:lpstr>
      <vt:lpstr>Logging - Lithology (L)</vt:lpstr>
      <vt:lpstr>Logging (Alteration)</vt:lpstr>
      <vt:lpstr>Logging - Structure (S)</vt:lpstr>
      <vt:lpstr>Sampling (P)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Archer Cathro</cp:lastModifiedBy>
  <dcterms:created xsi:type="dcterms:W3CDTF">2022-01-11T21:54:24Z</dcterms:created>
  <dcterms:modified xsi:type="dcterms:W3CDTF">2023-01-03T18:34:11Z</dcterms:modified>
</cp:coreProperties>
</file>