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lients\Broden Mining\Faro\2022\Core Logging\MG-22-G05\"/>
    </mc:Choice>
  </mc:AlternateContent>
  <xr:revisionPtr revIDLastSave="0" documentId="13_ncr:1_{BE5993B3-4393-4D76-AF2A-FC701C0A1158}" xr6:coauthVersionLast="47" xr6:coauthVersionMax="47" xr10:uidLastSave="{00000000-0000-0000-0000-000000000000}"/>
  <bookViews>
    <workbookView xWindow="28680" yWindow="-120" windowWidth="29040" windowHeight="15840" tabRatio="954" activeTab="4" xr2:uid="{89A36880-36B2-4C02-ABB4-EAEF3B98383B}"/>
  </bookViews>
  <sheets>
    <sheet name="Cover Page (T)" sheetId="5" r:id="rId1"/>
    <sheet name="Downhole Survey Data (R)" sheetId="9" r:id="rId2"/>
    <sheet name="Geotechnical (E)" sheetId="4" r:id="rId3"/>
    <sheet name="Magnetic Susceptibility" sheetId="11" r:id="rId4"/>
    <sheet name="Box Log" sheetId="10" r:id="rId5"/>
    <sheet name="Density" sheetId="6" r:id="rId6"/>
    <sheet name="Logging - Lithology (L)" sheetId="2" r:id="rId7"/>
    <sheet name="Logging (Alteration)" sheetId="7" r:id="rId8"/>
    <sheet name="Logging - Structure (S)" sheetId="8" r:id="rId9"/>
    <sheet name="Sampling (P)" sheetId="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8" l="1"/>
  <c r="C9" i="8"/>
  <c r="C10" i="8"/>
  <c r="C11" i="8"/>
  <c r="D9" i="6"/>
  <c r="D8" i="6"/>
  <c r="D7" i="6"/>
  <c r="D6" i="6"/>
  <c r="D5" i="6"/>
  <c r="D4" i="6"/>
  <c r="D3" i="6"/>
  <c r="D2" i="6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C26" i="2" l="1"/>
  <c r="A16" i="3"/>
  <c r="A17" i="3"/>
  <c r="A18" i="3"/>
  <c r="A19" i="3"/>
  <c r="A22" i="3"/>
  <c r="A23" i="3"/>
  <c r="A24" i="3"/>
  <c r="A25" i="3"/>
  <c r="A26" i="3"/>
  <c r="A27" i="3"/>
  <c r="A30" i="3"/>
  <c r="A31" i="3"/>
  <c r="A32" i="3"/>
  <c r="A33" i="3"/>
  <c r="A34" i="3"/>
  <c r="A35" i="3"/>
  <c r="A37" i="3"/>
  <c r="A38" i="3"/>
  <c r="A39" i="3"/>
  <c r="A40" i="3"/>
  <c r="A41" i="3"/>
  <c r="A42" i="3"/>
  <c r="A46" i="3"/>
  <c r="A47" i="3"/>
  <c r="A48" i="3"/>
  <c r="A49" i="3"/>
  <c r="A50" i="3"/>
  <c r="A51" i="3"/>
  <c r="A52" i="3"/>
  <c r="A55" i="3"/>
  <c r="A56" i="3"/>
  <c r="A57" i="3"/>
  <c r="A58" i="3"/>
  <c r="A59" i="3"/>
  <c r="A60" i="3"/>
  <c r="A61" i="3"/>
  <c r="C29" i="2"/>
  <c r="C28" i="2"/>
  <c r="C27" i="2"/>
  <c r="C25" i="2"/>
  <c r="C6" i="8"/>
  <c r="C16" i="2"/>
  <c r="C4" i="2"/>
  <c r="C5" i="2"/>
  <c r="C6" i="2"/>
  <c r="C7" i="2"/>
  <c r="C8" i="2"/>
  <c r="C9" i="2"/>
  <c r="C10" i="2"/>
  <c r="C11" i="2"/>
  <c r="C12" i="2"/>
  <c r="C13" i="2"/>
  <c r="C14" i="2"/>
  <c r="C15" i="2"/>
  <c r="C17" i="2"/>
  <c r="C18" i="2"/>
  <c r="C19" i="2"/>
  <c r="C20" i="2"/>
  <c r="C21" i="2"/>
  <c r="C22" i="2"/>
  <c r="C23" i="2"/>
  <c r="C24" i="2"/>
  <c r="C30" i="2"/>
  <c r="C31" i="2"/>
  <c r="C32" i="2"/>
  <c r="C33" i="2"/>
  <c r="C34" i="2"/>
  <c r="C35" i="2"/>
  <c r="A4" i="3"/>
  <c r="A5" i="3"/>
  <c r="A8" i="3"/>
  <c r="A9" i="3"/>
  <c r="A10" i="3"/>
  <c r="A11" i="3"/>
  <c r="A12" i="3"/>
  <c r="A13" i="3"/>
  <c r="A14" i="3"/>
  <c r="A3" i="3"/>
  <c r="C3" i="8" l="1"/>
  <c r="C4" i="8"/>
  <c r="C5" i="8"/>
  <c r="C2" i="8" l="1"/>
  <c r="C4" i="7"/>
  <c r="C3" i="7"/>
  <c r="C2" i="7"/>
  <c r="C2" i="2"/>
  <c r="C3" i="2"/>
  <c r="H2" i="6"/>
  <c r="H3" i="6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12" i="8"/>
  <c r="I3" i="6" l="1"/>
  <c r="J3" i="6"/>
  <c r="H4" i="6"/>
  <c r="I4" i="6" s="1"/>
  <c r="J4" i="6"/>
  <c r="H5" i="6"/>
  <c r="I5" i="6" s="1"/>
  <c r="J5" i="6"/>
  <c r="H6" i="6"/>
  <c r="I6" i="6" s="1"/>
  <c r="J6" i="6"/>
  <c r="H7" i="6"/>
  <c r="I7" i="6" s="1"/>
  <c r="J7" i="6"/>
  <c r="H8" i="6"/>
  <c r="I8" i="6" s="1"/>
  <c r="J8" i="6"/>
  <c r="H9" i="6"/>
  <c r="I9" i="6" s="1"/>
  <c r="J9" i="6"/>
  <c r="I2" i="6"/>
  <c r="J2" i="6"/>
</calcChain>
</file>

<file path=xl/sharedStrings.xml><?xml version="1.0" encoding="utf-8"?>
<sst xmlns="http://schemas.openxmlformats.org/spreadsheetml/2006/main" count="716" uniqueCount="276">
  <si>
    <t>Sample Number</t>
  </si>
  <si>
    <t>Drill Hole</t>
  </si>
  <si>
    <t>From (m)</t>
  </si>
  <si>
    <t>To (m)</t>
  </si>
  <si>
    <t>QA / QC</t>
  </si>
  <si>
    <t>Batch</t>
  </si>
  <si>
    <t>Security Tag</t>
  </si>
  <si>
    <t>Comment</t>
  </si>
  <si>
    <t>Interval (m)</t>
  </si>
  <si>
    <t>Recovery (m)</t>
  </si>
  <si>
    <t>RQD (m)</t>
  </si>
  <si>
    <t>Strength (1-5)</t>
  </si>
  <si>
    <t>HCL Reactivity (1-5)</t>
  </si>
  <si>
    <t>Weathering (1-5)</t>
  </si>
  <si>
    <t>Hardness (1-5)</t>
  </si>
  <si>
    <t>Fracture Frequency</t>
  </si>
  <si>
    <t>Joint Sets</t>
  </si>
  <si>
    <t>Comments</t>
  </si>
  <si>
    <t>Elevation (m)</t>
  </si>
  <si>
    <t>Azimuth</t>
  </si>
  <si>
    <t>Dip</t>
  </si>
  <si>
    <t>Depth (m)</t>
  </si>
  <si>
    <t>Date Started</t>
  </si>
  <si>
    <t>Lithology</t>
  </si>
  <si>
    <t>SG</t>
  </si>
  <si>
    <t>Density</t>
  </si>
  <si>
    <t>Volume</t>
  </si>
  <si>
    <t>Core Length (cm)</t>
  </si>
  <si>
    <t>Core Size (cm)</t>
  </si>
  <si>
    <t>Weight - Air (g)</t>
  </si>
  <si>
    <t>Weight - Water (g)</t>
  </si>
  <si>
    <t>22GMET01</t>
  </si>
  <si>
    <t>22GMET02</t>
  </si>
  <si>
    <t>22GMET03</t>
  </si>
  <si>
    <t>22GMET04</t>
  </si>
  <si>
    <t>22GMET05</t>
  </si>
  <si>
    <t>22GMET06</t>
  </si>
  <si>
    <t>22GMET07</t>
  </si>
  <si>
    <t>22GMET08</t>
  </si>
  <si>
    <t>Alteration Type</t>
  </si>
  <si>
    <t>Alteration Intensity</t>
  </si>
  <si>
    <t>Description</t>
  </si>
  <si>
    <t>Attitude</t>
  </si>
  <si>
    <t>Primary Structure Type</t>
  </si>
  <si>
    <t>Secondary Structure Type</t>
  </si>
  <si>
    <t>Sulphide Units</t>
  </si>
  <si>
    <t>Fault Features</t>
  </si>
  <si>
    <t>Fault Degree</t>
  </si>
  <si>
    <t>Date Completed</t>
  </si>
  <si>
    <t>Sampled</t>
  </si>
  <si>
    <t>Reclaimed</t>
  </si>
  <si>
    <t>Project Name</t>
  </si>
  <si>
    <t>Drillhole Name</t>
  </si>
  <si>
    <t>Unit of Measure</t>
  </si>
  <si>
    <t>Measured Depth (m)</t>
  </si>
  <si>
    <t>Azimuth_Adjusted</t>
  </si>
  <si>
    <t>Gravity TF (Deg)</t>
  </si>
  <si>
    <t>Magnetic TF (Deg)</t>
  </si>
  <si>
    <t>Gravity Total (G)</t>
  </si>
  <si>
    <t>Mag Total (nT)</t>
  </si>
  <si>
    <t>Mag Dip (Deg)</t>
  </si>
  <si>
    <t>ToolTemp (Deg C)</t>
  </si>
  <si>
    <t>Measurement Date (YYYY_MM_DD_hh_mm_ss)</t>
  </si>
  <si>
    <t>Firmware version</t>
  </si>
  <si>
    <t>Software version</t>
  </si>
  <si>
    <t>Tool SN</t>
  </si>
  <si>
    <t>Tool Name</t>
  </si>
  <si>
    <t>Notes</t>
  </si>
  <si>
    <t>Direction</t>
  </si>
  <si>
    <t>Operator</t>
  </si>
  <si>
    <t>Rig</t>
  </si>
  <si>
    <t>Latitude(DD)</t>
  </si>
  <si>
    <t>Longitude(DD)</t>
  </si>
  <si>
    <t>Location Input</t>
  </si>
  <si>
    <t>GravX (G)</t>
  </si>
  <si>
    <t>GravY (G)</t>
  </si>
  <si>
    <t>GravZ (G)</t>
  </si>
  <si>
    <t>MagX (nT)</t>
  </si>
  <si>
    <t>MagY (nT)</t>
  </si>
  <si>
    <t>MagZ (nT)</t>
  </si>
  <si>
    <t>Battery (V)</t>
  </si>
  <si>
    <t>QAQC Status</t>
  </si>
  <si>
    <t>Mag Total Reference (nT)</t>
  </si>
  <si>
    <t>Mag Dip Reference (Deg)</t>
  </si>
  <si>
    <t>Reference Source</t>
  </si>
  <si>
    <t>Magnetic Susceptibility (10^-3 SI)</t>
  </si>
  <si>
    <t>Box</t>
  </si>
  <si>
    <t>Top of hole, no sample</t>
  </si>
  <si>
    <t>-</t>
  </si>
  <si>
    <t>Standard - CDN ME-1601</t>
  </si>
  <si>
    <t>Blank</t>
  </si>
  <si>
    <t>Fault</t>
  </si>
  <si>
    <t>Bedding (S0)</t>
  </si>
  <si>
    <t>Unit Code</t>
  </si>
  <si>
    <t xml:space="preserve">Unit </t>
  </si>
  <si>
    <t>Vangorda FM</t>
  </si>
  <si>
    <t>F</t>
  </si>
  <si>
    <t>Coarse Reject Duplicate</t>
  </si>
  <si>
    <t>Standard - CDN ME-1902</t>
  </si>
  <si>
    <t>5A0</t>
  </si>
  <si>
    <t>4G4</t>
  </si>
  <si>
    <t>5D0</t>
  </si>
  <si>
    <t>4A4F</t>
  </si>
  <si>
    <t>22-017</t>
  </si>
  <si>
    <t>Top of hole - No recovery</t>
  </si>
  <si>
    <t>D938423</t>
  </si>
  <si>
    <t>D938424</t>
  </si>
  <si>
    <t>D938425</t>
  </si>
  <si>
    <t>D938426</t>
  </si>
  <si>
    <t>D938427</t>
  </si>
  <si>
    <t>D938428</t>
  </si>
  <si>
    <t>D938429</t>
  </si>
  <si>
    <t>D938430</t>
  </si>
  <si>
    <t>D938431</t>
  </si>
  <si>
    <t>D938432</t>
  </si>
  <si>
    <t>D938433</t>
  </si>
  <si>
    <t>D938434</t>
  </si>
  <si>
    <t>D938435</t>
  </si>
  <si>
    <t>D938436</t>
  </si>
  <si>
    <t>D938437</t>
  </si>
  <si>
    <t>D938438</t>
  </si>
  <si>
    <t>D938439</t>
  </si>
  <si>
    <t>D938440</t>
  </si>
  <si>
    <t>D938441</t>
  </si>
  <si>
    <t>D938442</t>
  </si>
  <si>
    <t>D938443</t>
  </si>
  <si>
    <t>D938444</t>
  </si>
  <si>
    <t>D938445</t>
  </si>
  <si>
    <t>D938446</t>
  </si>
  <si>
    <t>D938447</t>
  </si>
  <si>
    <t>D938448</t>
  </si>
  <si>
    <t>D938449</t>
  </si>
  <si>
    <t>D938450</t>
  </si>
  <si>
    <t>D938451</t>
  </si>
  <si>
    <t>D938452</t>
  </si>
  <si>
    <t>D938453</t>
  </si>
  <si>
    <t>D938454</t>
  </si>
  <si>
    <t>D938455</t>
  </si>
  <si>
    <t>D938456</t>
  </si>
  <si>
    <t>D938457</t>
  </si>
  <si>
    <t>D938458</t>
  </si>
  <si>
    <t>D938459</t>
  </si>
  <si>
    <t>D938460</t>
  </si>
  <si>
    <t>D938461</t>
  </si>
  <si>
    <t>D938462</t>
  </si>
  <si>
    <t>D938463</t>
  </si>
  <si>
    <t>D938464</t>
  </si>
  <si>
    <t>D938465</t>
  </si>
  <si>
    <t>D938466</t>
  </si>
  <si>
    <t>D938467</t>
  </si>
  <si>
    <t>D938468</t>
  </si>
  <si>
    <t>D938469</t>
  </si>
  <si>
    <t>D938470</t>
  </si>
  <si>
    <t>D938471</t>
  </si>
  <si>
    <t>D938472</t>
  </si>
  <si>
    <t>D938473</t>
  </si>
  <si>
    <t>D938474</t>
  </si>
  <si>
    <t>D938475</t>
  </si>
  <si>
    <t>D938476</t>
  </si>
  <si>
    <t>D938477</t>
  </si>
  <si>
    <t>D938478</t>
  </si>
  <si>
    <t>D938479</t>
  </si>
  <si>
    <t>D938480</t>
  </si>
  <si>
    <t>D938481</t>
  </si>
  <si>
    <t>22-018</t>
  </si>
  <si>
    <t>BGR</t>
  </si>
  <si>
    <t>Tightly cemented, highly rubbled and broken fault zone.  Graphitic phyllite with quartz vein material</t>
  </si>
  <si>
    <t>Breccia</t>
  </si>
  <si>
    <t>X</t>
  </si>
  <si>
    <t>Intense widespread brittle breccia with faulted gouge intermittently throughout</t>
  </si>
  <si>
    <t>Fault?</t>
  </si>
  <si>
    <t>Intensely broken and fractured throughout entire interval.  Fault somewhere within this?</t>
  </si>
  <si>
    <t>4A4G</t>
  </si>
  <si>
    <t>Banded sulphides</t>
  </si>
  <si>
    <t>Pyrite (8%), Sphalerite (8%), Galena (5%)</t>
  </si>
  <si>
    <t>Graphitic phyllite to quartzite interbeds with banded sulphide</t>
  </si>
  <si>
    <t>Baritic sulphides</t>
  </si>
  <si>
    <t>Barite (70%), Pyrite (5%), Sphalerite (7%), Galena (3%), Chalcopyrite (1%)</t>
  </si>
  <si>
    <t>5D8</t>
  </si>
  <si>
    <t>Laminar banded chloritic phyllite</t>
  </si>
  <si>
    <t>5D8E</t>
  </si>
  <si>
    <t>Laminar banded chloritic phyllite with 7 cm barite-sphalerite band at 9.44-9.52</t>
  </si>
  <si>
    <t>Barite (25%), Pyrite (5%), Sphalerite (7%), Galena (3%),</t>
  </si>
  <si>
    <t>Laminar banded chloritic phyllite with 15cm quartz vein and 15 cm wide barite-sphalerite band (11.44-11.60m)</t>
  </si>
  <si>
    <t>Barite (7%), Sphalerite (2%)</t>
  </si>
  <si>
    <t>4L4</t>
  </si>
  <si>
    <t>Exhalite(?)</t>
  </si>
  <si>
    <t>Barite (5%), Sphalerite (8%)</t>
  </si>
  <si>
    <t>5D8EQS</t>
  </si>
  <si>
    <t>4G4S</t>
  </si>
  <si>
    <t>4A4SF</t>
  </si>
  <si>
    <t>Siliceous quartzite with quartz and minor graphitic phyllite with banded pyrite-sphalerite-galena</t>
  </si>
  <si>
    <t>4L</t>
  </si>
  <si>
    <t>Felsic exhalite(?) with interstitial green mineral (malachite?) and interbedded barite-sulphide horizons and graphitic phyllite-sulphide horizons</t>
  </si>
  <si>
    <t>4L4Q</t>
  </si>
  <si>
    <t>Barite/exhalite interbeds</t>
  </si>
  <si>
    <t>4GL4Q</t>
  </si>
  <si>
    <t>Pyrite (8%), Sphalerite (8%), Galena (5%), Pyrrhotite (3%), Chalcopyrite (1%)</t>
  </si>
  <si>
    <t>Felsic exhalite(?) with interstitial green mineral (malachite?) interlayered barite-sulphide horizons, graphitic phyllite-sulphide horizons, and sulphide-bearing quartz veins.  Highly chaotic!!</t>
  </si>
  <si>
    <t>Felsic exhalite(?) with interstitial green mineral (malachite?)</t>
  </si>
  <si>
    <t>4A4GS</t>
  </si>
  <si>
    <t>Graphitic phyllite to quartzite interbeds with banded sulphide.  Intensely brecciated throughout</t>
  </si>
  <si>
    <t>Pyrite (5%), Sphalerite (3%), Galena (1%)'</t>
  </si>
  <si>
    <t>Graphitic phyllite to quartzite interbeds with banded sulphides.  Intensely fractured and broken throughout entire interval</t>
  </si>
  <si>
    <t>5A6</t>
  </si>
  <si>
    <t>5A6Q</t>
  </si>
  <si>
    <t>Non-calcareous grey phyllite with abundant quartz veining</t>
  </si>
  <si>
    <t xml:space="preserve">Non-calcareous grey phyllite </t>
  </si>
  <si>
    <t>D938482</t>
  </si>
  <si>
    <t>D938483</t>
  </si>
  <si>
    <t>Intense fault gouge</t>
  </si>
  <si>
    <t>Beige, strongly laminar siltstone(?)</t>
  </si>
  <si>
    <t>4EQE</t>
  </si>
  <si>
    <t>Massive sulphides</t>
  </si>
  <si>
    <t>Pyrite (30%), Sphalerite (12%), Galena (5%)</t>
  </si>
  <si>
    <t>Massive sulphides with 1m interval of quartz-rich sulphide from 64.81-66m</t>
  </si>
  <si>
    <t>5DQ</t>
  </si>
  <si>
    <t>Beige, strongly laminar siltstone(?) with minor quartz veining</t>
  </si>
  <si>
    <t>BGS</t>
  </si>
  <si>
    <t>5A9</t>
  </si>
  <si>
    <t>Pyrite (5%)</t>
  </si>
  <si>
    <t>graphitic phyllite with rare pyrite bands</t>
  </si>
  <si>
    <t xml:space="preserve">Beige, strongly laminar siltstone(?) </t>
  </si>
  <si>
    <t>4A4</t>
  </si>
  <si>
    <t>Sphalerite (40%), Pyrite (8%)</t>
  </si>
  <si>
    <t>Grum 2022 Drill Planning</t>
  </si>
  <si>
    <t>Planned ID</t>
  </si>
  <si>
    <t>Order</t>
  </si>
  <si>
    <t>Hole-ID</t>
  </si>
  <si>
    <t>Zone</t>
  </si>
  <si>
    <t>Drill Status</t>
  </si>
  <si>
    <t>Pad Status</t>
  </si>
  <si>
    <t>Drill ID</t>
  </si>
  <si>
    <t>Easting (proposed)</t>
  </si>
  <si>
    <t>Northing (proposed)</t>
  </si>
  <si>
    <t>Total Depth</t>
  </si>
  <si>
    <t>Final Easting</t>
  </si>
  <si>
    <t>Final Northing</t>
  </si>
  <si>
    <t>Final Elevation</t>
  </si>
  <si>
    <t>Final Depth (m)</t>
  </si>
  <si>
    <t>Casing in/out</t>
  </si>
  <si>
    <t>DH Survey</t>
  </si>
  <si>
    <t>RTK (collar survey)</t>
  </si>
  <si>
    <t>Collar + tag?</t>
  </si>
  <si>
    <t>Plugged?</t>
  </si>
  <si>
    <t xml:space="preserve">Logged </t>
  </si>
  <si>
    <t>Grum</t>
  </si>
  <si>
    <t>Cancelled</t>
  </si>
  <si>
    <t>Drill 1</t>
  </si>
  <si>
    <t>Out</t>
  </si>
  <si>
    <t>Y</t>
  </si>
  <si>
    <t>N</t>
  </si>
  <si>
    <t>MG-22-G04</t>
  </si>
  <si>
    <t>Complete</t>
  </si>
  <si>
    <t>MG-22-G03</t>
  </si>
  <si>
    <t>MG-22-G02</t>
  </si>
  <si>
    <t>MG-22-G01</t>
  </si>
  <si>
    <t>MG-22-G06</t>
  </si>
  <si>
    <t>MG-22-G08</t>
  </si>
  <si>
    <t>MG-22-G07</t>
  </si>
  <si>
    <t>22GMET09</t>
  </si>
  <si>
    <t>MG-22-G05</t>
  </si>
  <si>
    <t>NG-22-G03</t>
  </si>
  <si>
    <t>1 - No Reaction</t>
  </si>
  <si>
    <t>3 - Medium Weathered</t>
  </si>
  <si>
    <t>Casing to 3m</t>
  </si>
  <si>
    <t>4 - Hard</t>
  </si>
  <si>
    <t>2 - Slightly Weathered</t>
  </si>
  <si>
    <t>3 - Moderate</t>
  </si>
  <si>
    <t>1 - Unweathered</t>
  </si>
  <si>
    <t>2 - Soft</t>
  </si>
  <si>
    <t>5 - Very Hard</t>
  </si>
  <si>
    <t>3 - Medium</t>
  </si>
  <si>
    <t>Very hard to soft = medium</t>
  </si>
  <si>
    <t>Soft to very hard = medim</t>
  </si>
  <si>
    <t>fold to zero degree @ 65.58 just outside core diameter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</si>
</sst>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3" borderId="9" applyNumberFormat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/>
    <xf numFmtId="0" fontId="2" fillId="2" borderId="4" xfId="0" applyFont="1" applyFill="1" applyBorder="1"/>
    <xf numFmtId="0" fontId="3" fillId="0" borderId="0" xfId="0" applyFont="1"/>
    <xf numFmtId="0" fontId="7" fillId="0" borderId="1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1" xfId="0" applyBorder="1"/>
    <xf numFmtId="0" fontId="8" fillId="0" borderId="0" xfId="0" applyFont="1"/>
    <xf numFmtId="0" fontId="3" fillId="0" borderId="12" xfId="0" applyFon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2" fontId="0" fillId="2" borderId="7" xfId="0" applyNumberFormat="1" applyFill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4" xfId="0" applyBorder="1"/>
    <xf numFmtId="0" fontId="0" fillId="0" borderId="0" xfId="0" applyBorder="1"/>
    <xf numFmtId="2" fontId="0" fillId="0" borderId="0" xfId="0" applyNumberFormat="1" applyBorder="1"/>
    <xf numFmtId="2" fontId="1" fillId="2" borderId="3" xfId="0" applyNumberFormat="1" applyFont="1" applyFill="1" applyBorder="1" applyAlignment="1">
      <alignment horizontal="center" vertical="center"/>
    </xf>
    <xf numFmtId="0" fontId="6" fillId="3" borderId="0" xfId="1" applyFont="1" applyBorder="1"/>
  </cellXfs>
  <cellStyles count="2">
    <cellStyle name="Calculation" xfId="1" builtinId="22"/>
    <cellStyle name="Normal" xfId="0" builtinId="0"/>
  </cellStyles>
  <dxfs count="1"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242C-147A-4DFC-958F-6E8EF282ADE5}">
  <dimension ref="A1:AA11"/>
  <sheetViews>
    <sheetView workbookViewId="0">
      <selection activeCell="H18" sqref="H18"/>
    </sheetView>
  </sheetViews>
  <sheetFormatPr defaultRowHeight="14.4" x14ac:dyDescent="0.3"/>
  <cols>
    <col min="1" max="1" width="18.6640625" customWidth="1"/>
    <col min="2" max="2" width="12.88671875" bestFit="1" customWidth="1"/>
    <col min="3" max="3" width="11.88671875" customWidth="1"/>
    <col min="4" max="4" width="6.33203125" customWidth="1"/>
    <col min="5" max="5" width="11.44140625" bestFit="1" customWidth="1"/>
    <col min="6" max="6" width="14.109375" bestFit="1" customWidth="1"/>
    <col min="7" max="7" width="17.88671875" bestFit="1" customWidth="1"/>
    <col min="8" max="8" width="20.44140625" bestFit="1" customWidth="1"/>
    <col min="9" max="9" width="22.21875" bestFit="1" customWidth="1"/>
    <col min="10" max="10" width="14.6640625" customWidth="1"/>
    <col min="11" max="11" width="16.6640625" customWidth="1"/>
    <col min="12" max="12" width="16" customWidth="1"/>
    <col min="13" max="13" width="15.33203125" bestFit="1" customWidth="1"/>
    <col min="14" max="14" width="17" bestFit="1" customWidth="1"/>
    <col min="15" max="15" width="17.5546875" bestFit="1" customWidth="1"/>
    <col min="16" max="16" width="11.109375" bestFit="1" customWidth="1"/>
    <col min="17" max="18" width="11.109375" customWidth="1"/>
    <col min="19" max="19" width="12.6640625" bestFit="1" customWidth="1"/>
    <col min="20" max="20" width="11.6640625" bestFit="1" customWidth="1"/>
    <col min="21" max="23" width="11.6640625" customWidth="1"/>
  </cols>
  <sheetData>
    <row r="1" spans="1:27" ht="16.2" thickBot="1" x14ac:dyDescent="0.35">
      <c r="A1" s="14" t="s">
        <v>225</v>
      </c>
      <c r="B1" s="14"/>
      <c r="C1" s="14"/>
      <c r="E1" s="15"/>
      <c r="F1" s="15"/>
      <c r="G1" s="15"/>
      <c r="H1" s="16"/>
      <c r="I1" s="15"/>
      <c r="J1" s="15"/>
      <c r="K1" s="13"/>
      <c r="L1" s="13"/>
      <c r="M1" s="17"/>
      <c r="N1" s="18"/>
      <c r="P1" s="19"/>
      <c r="Q1" s="10"/>
      <c r="R1" s="10"/>
      <c r="S1" s="20"/>
    </row>
    <row r="2" spans="1:27" ht="15" thickBot="1" x14ac:dyDescent="0.35">
      <c r="A2" s="21" t="s">
        <v>226</v>
      </c>
      <c r="B2" s="22" t="s">
        <v>227</v>
      </c>
      <c r="C2" s="23" t="s">
        <v>228</v>
      </c>
      <c r="D2" s="22" t="s">
        <v>229</v>
      </c>
      <c r="E2" s="22" t="s">
        <v>22</v>
      </c>
      <c r="F2" s="22" t="s">
        <v>48</v>
      </c>
      <c r="G2" s="22" t="s">
        <v>230</v>
      </c>
      <c r="H2" s="22" t="s">
        <v>231</v>
      </c>
      <c r="I2" s="22" t="s">
        <v>232</v>
      </c>
      <c r="J2" s="24" t="s">
        <v>233</v>
      </c>
      <c r="K2" s="24" t="s">
        <v>234</v>
      </c>
      <c r="L2" s="24" t="s">
        <v>18</v>
      </c>
      <c r="M2" s="25" t="s">
        <v>19</v>
      </c>
      <c r="N2" s="22" t="s">
        <v>20</v>
      </c>
      <c r="O2" s="22" t="s">
        <v>235</v>
      </c>
      <c r="P2" s="23" t="s">
        <v>236</v>
      </c>
      <c r="Q2" s="23" t="s">
        <v>237</v>
      </c>
      <c r="R2" s="23" t="s">
        <v>238</v>
      </c>
      <c r="S2" s="23" t="s">
        <v>239</v>
      </c>
      <c r="T2" s="22" t="s">
        <v>240</v>
      </c>
      <c r="U2" s="22" t="s">
        <v>241</v>
      </c>
      <c r="V2" s="22" t="s">
        <v>242</v>
      </c>
      <c r="W2" s="22" t="s">
        <v>243</v>
      </c>
      <c r="X2" s="22" t="s">
        <v>244</v>
      </c>
      <c r="Y2" s="22" t="s">
        <v>245</v>
      </c>
      <c r="Z2" s="22" t="s">
        <v>49</v>
      </c>
      <c r="AA2" s="22" t="s">
        <v>50</v>
      </c>
    </row>
    <row r="3" spans="1:27" x14ac:dyDescent="0.3">
      <c r="A3" s="7" t="s">
        <v>31</v>
      </c>
      <c r="B3" s="7"/>
      <c r="C3" s="26"/>
      <c r="D3" s="7" t="s">
        <v>246</v>
      </c>
      <c r="E3" s="27"/>
      <c r="F3" s="27"/>
      <c r="G3" s="28" t="s">
        <v>247</v>
      </c>
      <c r="H3" s="28" t="s">
        <v>247</v>
      </c>
      <c r="I3" s="7" t="s">
        <v>248</v>
      </c>
      <c r="J3" s="29">
        <v>592229.04192300001</v>
      </c>
      <c r="K3" s="29">
        <v>6905486.9724599998</v>
      </c>
      <c r="L3" s="29">
        <v>1227.80303061</v>
      </c>
      <c r="M3" s="30">
        <v>130</v>
      </c>
      <c r="N3" s="7">
        <v>75</v>
      </c>
      <c r="O3" s="7">
        <v>35</v>
      </c>
      <c r="P3" s="31"/>
      <c r="Q3" s="31"/>
      <c r="R3" s="31"/>
      <c r="S3" s="31"/>
      <c r="T3" s="7" t="s">
        <v>249</v>
      </c>
      <c r="U3" s="6" t="s">
        <v>250</v>
      </c>
      <c r="V3" s="7" t="s">
        <v>250</v>
      </c>
      <c r="W3" s="7" t="s">
        <v>250</v>
      </c>
      <c r="X3" s="7" t="s">
        <v>250</v>
      </c>
      <c r="Y3" s="7" t="s">
        <v>250</v>
      </c>
      <c r="Z3" s="7" t="s">
        <v>251</v>
      </c>
      <c r="AA3" s="7" t="s">
        <v>250</v>
      </c>
    </row>
    <row r="4" spans="1:27" x14ac:dyDescent="0.3">
      <c r="A4" s="6" t="s">
        <v>32</v>
      </c>
      <c r="B4" s="6">
        <v>4</v>
      </c>
      <c r="C4" s="32" t="s">
        <v>252</v>
      </c>
      <c r="D4" s="7" t="s">
        <v>246</v>
      </c>
      <c r="E4" s="33">
        <v>44868</v>
      </c>
      <c r="F4" s="33">
        <v>44869</v>
      </c>
      <c r="G4" s="34" t="s">
        <v>253</v>
      </c>
      <c r="H4" s="35" t="s">
        <v>253</v>
      </c>
      <c r="I4" s="7" t="s">
        <v>248</v>
      </c>
      <c r="J4" s="36">
        <v>592138.33686799998</v>
      </c>
      <c r="K4" s="36">
        <v>6905421.1787299998</v>
      </c>
      <c r="L4" s="36">
        <v>1227</v>
      </c>
      <c r="M4" s="37">
        <v>130</v>
      </c>
      <c r="N4" s="6">
        <v>80</v>
      </c>
      <c r="O4" s="6">
        <v>100</v>
      </c>
      <c r="P4" s="38">
        <v>592142</v>
      </c>
      <c r="Q4" s="38">
        <v>6905422</v>
      </c>
      <c r="R4" s="38">
        <v>1228</v>
      </c>
      <c r="S4" s="39">
        <v>102</v>
      </c>
      <c r="T4" s="7" t="s">
        <v>249</v>
      </c>
      <c r="U4" s="6" t="s">
        <v>250</v>
      </c>
      <c r="V4" s="7" t="s">
        <v>250</v>
      </c>
      <c r="W4" s="7" t="s">
        <v>250</v>
      </c>
      <c r="X4" s="7" t="s">
        <v>250</v>
      </c>
      <c r="Y4" s="7" t="s">
        <v>250</v>
      </c>
      <c r="Z4" s="7" t="s">
        <v>251</v>
      </c>
      <c r="AA4" s="7" t="s">
        <v>250</v>
      </c>
    </row>
    <row r="5" spans="1:27" x14ac:dyDescent="0.3">
      <c r="A5" s="6" t="s">
        <v>33</v>
      </c>
      <c r="B5" s="6">
        <v>3</v>
      </c>
      <c r="C5" s="32" t="s">
        <v>254</v>
      </c>
      <c r="D5" s="7" t="s">
        <v>246</v>
      </c>
      <c r="E5" s="33">
        <v>44864</v>
      </c>
      <c r="F5" s="33">
        <v>44867</v>
      </c>
      <c r="G5" s="34" t="s">
        <v>253</v>
      </c>
      <c r="H5" s="35" t="s">
        <v>253</v>
      </c>
      <c r="I5" s="7" t="s">
        <v>248</v>
      </c>
      <c r="J5" s="36">
        <v>592104.25763600005</v>
      </c>
      <c r="K5" s="36">
        <v>6905334.5679200003</v>
      </c>
      <c r="L5" s="36">
        <v>1227.57737241</v>
      </c>
      <c r="M5" s="37">
        <v>140</v>
      </c>
      <c r="N5" s="6">
        <v>85</v>
      </c>
      <c r="O5" s="6">
        <v>290</v>
      </c>
      <c r="P5" s="38">
        <v>592104</v>
      </c>
      <c r="Q5" s="38">
        <v>6905337</v>
      </c>
      <c r="R5" s="38">
        <v>1223</v>
      </c>
      <c r="S5" s="39">
        <v>292</v>
      </c>
      <c r="T5" s="7" t="s">
        <v>249</v>
      </c>
      <c r="U5" s="6" t="s">
        <v>250</v>
      </c>
      <c r="V5" s="7" t="s">
        <v>250</v>
      </c>
      <c r="W5" s="7" t="s">
        <v>250</v>
      </c>
      <c r="X5" s="7" t="s">
        <v>250</v>
      </c>
      <c r="Y5" s="7" t="s">
        <v>250</v>
      </c>
      <c r="Z5" s="7" t="s">
        <v>251</v>
      </c>
      <c r="AA5" s="7" t="s">
        <v>250</v>
      </c>
    </row>
    <row r="6" spans="1:27" x14ac:dyDescent="0.3">
      <c r="A6" s="6" t="s">
        <v>34</v>
      </c>
      <c r="B6" s="6">
        <v>2</v>
      </c>
      <c r="C6" s="32" t="s">
        <v>255</v>
      </c>
      <c r="D6" s="7" t="s">
        <v>246</v>
      </c>
      <c r="E6" s="33">
        <v>44860</v>
      </c>
      <c r="F6" s="33">
        <v>44864</v>
      </c>
      <c r="G6" s="34" t="s">
        <v>253</v>
      </c>
      <c r="H6" s="35" t="s">
        <v>253</v>
      </c>
      <c r="I6" s="7" t="s">
        <v>248</v>
      </c>
      <c r="J6" s="36">
        <v>592020.15</v>
      </c>
      <c r="K6" s="36">
        <v>6905246</v>
      </c>
      <c r="L6" s="36">
        <v>1228.7406068400001</v>
      </c>
      <c r="M6" s="37">
        <v>130</v>
      </c>
      <c r="N6" s="6">
        <v>65</v>
      </c>
      <c r="O6" s="6">
        <v>280</v>
      </c>
      <c r="P6" s="38">
        <v>592020</v>
      </c>
      <c r="Q6" s="38">
        <v>6905247</v>
      </c>
      <c r="R6" s="38">
        <v>1222</v>
      </c>
      <c r="S6" s="39">
        <v>289</v>
      </c>
      <c r="T6" s="7" t="s">
        <v>249</v>
      </c>
      <c r="U6" s="6" t="s">
        <v>250</v>
      </c>
      <c r="V6" s="7" t="s">
        <v>250</v>
      </c>
      <c r="W6" s="7" t="s">
        <v>250</v>
      </c>
      <c r="X6" s="7" t="s">
        <v>250</v>
      </c>
      <c r="Y6" s="7" t="s">
        <v>250</v>
      </c>
      <c r="Z6" s="7" t="s">
        <v>251</v>
      </c>
      <c r="AA6" s="7" t="s">
        <v>250</v>
      </c>
    </row>
    <row r="7" spans="1:27" x14ac:dyDescent="0.3">
      <c r="A7" s="6" t="s">
        <v>35</v>
      </c>
      <c r="B7" s="6">
        <v>1</v>
      </c>
      <c r="C7" s="32" t="s">
        <v>256</v>
      </c>
      <c r="D7" s="7" t="s">
        <v>246</v>
      </c>
      <c r="E7" s="33">
        <v>44856</v>
      </c>
      <c r="F7" s="33">
        <v>44860</v>
      </c>
      <c r="G7" s="34" t="s">
        <v>253</v>
      </c>
      <c r="H7" s="35" t="s">
        <v>253</v>
      </c>
      <c r="I7" s="7" t="s">
        <v>248</v>
      </c>
      <c r="J7" s="36">
        <v>592020.149386</v>
      </c>
      <c r="K7" s="36">
        <v>6905246.6311299996</v>
      </c>
      <c r="L7" s="36">
        <v>1228.7406068400001</v>
      </c>
      <c r="M7" s="37">
        <v>70</v>
      </c>
      <c r="N7" s="6">
        <v>85</v>
      </c>
      <c r="O7" s="6">
        <v>280</v>
      </c>
      <c r="P7" s="38">
        <v>592020</v>
      </c>
      <c r="Q7" s="38">
        <v>6905247</v>
      </c>
      <c r="R7" s="38">
        <v>1222</v>
      </c>
      <c r="S7" s="39">
        <v>282</v>
      </c>
      <c r="T7" s="7" t="s">
        <v>249</v>
      </c>
      <c r="U7" s="6" t="s">
        <v>250</v>
      </c>
      <c r="V7" s="7" t="s">
        <v>250</v>
      </c>
      <c r="W7" s="7" t="s">
        <v>250</v>
      </c>
      <c r="X7" s="7" t="s">
        <v>250</v>
      </c>
      <c r="Y7" s="7" t="s">
        <v>250</v>
      </c>
      <c r="Z7" s="7" t="s">
        <v>251</v>
      </c>
      <c r="AA7" s="7" t="s">
        <v>250</v>
      </c>
    </row>
    <row r="8" spans="1:27" x14ac:dyDescent="0.3">
      <c r="A8" s="6" t="s">
        <v>36</v>
      </c>
      <c r="B8" s="6">
        <v>6</v>
      </c>
      <c r="C8" s="32" t="s">
        <v>257</v>
      </c>
      <c r="D8" s="7" t="s">
        <v>246</v>
      </c>
      <c r="E8" s="33">
        <v>44873</v>
      </c>
      <c r="F8" s="33">
        <v>44876</v>
      </c>
      <c r="G8" s="34" t="s">
        <v>253</v>
      </c>
      <c r="H8" s="35" t="s">
        <v>253</v>
      </c>
      <c r="I8" s="7" t="s">
        <v>248</v>
      </c>
      <c r="J8" s="36">
        <v>592338.22330499999</v>
      </c>
      <c r="K8" s="36">
        <v>6904697.0553299999</v>
      </c>
      <c r="L8" s="36">
        <v>1264.80040721</v>
      </c>
      <c r="M8" s="37">
        <v>65</v>
      </c>
      <c r="N8" s="6">
        <v>85</v>
      </c>
      <c r="O8" s="6">
        <v>190</v>
      </c>
      <c r="P8" s="38">
        <v>592337</v>
      </c>
      <c r="Q8" s="38">
        <v>6904699</v>
      </c>
      <c r="R8" s="38">
        <v>1300</v>
      </c>
      <c r="S8" s="39">
        <v>189</v>
      </c>
      <c r="T8" s="7" t="s">
        <v>249</v>
      </c>
      <c r="U8" s="6" t="s">
        <v>250</v>
      </c>
      <c r="V8" s="7" t="s">
        <v>250</v>
      </c>
      <c r="W8" s="7" t="s">
        <v>250</v>
      </c>
      <c r="X8" s="7" t="s">
        <v>250</v>
      </c>
      <c r="Y8" s="7" t="s">
        <v>250</v>
      </c>
      <c r="Z8" s="7" t="s">
        <v>251</v>
      </c>
      <c r="AA8" s="7" t="s">
        <v>250</v>
      </c>
    </row>
    <row r="9" spans="1:27" x14ac:dyDescent="0.3">
      <c r="A9" s="6" t="s">
        <v>37</v>
      </c>
      <c r="B9" s="6">
        <v>7</v>
      </c>
      <c r="C9" s="32" t="s">
        <v>258</v>
      </c>
      <c r="D9" s="7" t="s">
        <v>246</v>
      </c>
      <c r="E9" s="33">
        <v>44879</v>
      </c>
      <c r="F9" s="33">
        <v>44881</v>
      </c>
      <c r="G9" s="34" t="s">
        <v>253</v>
      </c>
      <c r="H9" s="35" t="s">
        <v>253</v>
      </c>
      <c r="I9" s="7" t="s">
        <v>248</v>
      </c>
      <c r="J9" s="36">
        <v>592383.51956499997</v>
      </c>
      <c r="K9" s="36">
        <v>6904657.2867000001</v>
      </c>
      <c r="L9" s="36">
        <v>1262.2061097599999</v>
      </c>
      <c r="M9" s="37">
        <v>45</v>
      </c>
      <c r="N9" s="6">
        <v>85</v>
      </c>
      <c r="O9" s="6">
        <v>180</v>
      </c>
      <c r="P9" s="39">
        <v>592381</v>
      </c>
      <c r="Q9" s="39">
        <v>6904657</v>
      </c>
      <c r="R9" s="39">
        <v>1252</v>
      </c>
      <c r="S9" s="39">
        <v>180</v>
      </c>
      <c r="T9" s="7" t="s">
        <v>249</v>
      </c>
      <c r="U9" s="6" t="s">
        <v>250</v>
      </c>
      <c r="V9" s="7" t="s">
        <v>250</v>
      </c>
      <c r="W9" s="7" t="s">
        <v>250</v>
      </c>
      <c r="X9" s="7" t="s">
        <v>250</v>
      </c>
      <c r="Y9" s="7" t="s">
        <v>250</v>
      </c>
      <c r="Z9" s="7" t="s">
        <v>251</v>
      </c>
      <c r="AA9" s="7" t="s">
        <v>250</v>
      </c>
    </row>
    <row r="10" spans="1:27" x14ac:dyDescent="0.3">
      <c r="A10" s="6" t="s">
        <v>38</v>
      </c>
      <c r="B10" s="6">
        <v>8</v>
      </c>
      <c r="C10" s="32" t="s">
        <v>259</v>
      </c>
      <c r="D10" s="7" t="s">
        <v>246</v>
      </c>
      <c r="E10" s="33">
        <v>44876</v>
      </c>
      <c r="F10" s="33">
        <v>44878</v>
      </c>
      <c r="G10" s="34" t="s">
        <v>253</v>
      </c>
      <c r="H10" s="35" t="s">
        <v>253</v>
      </c>
      <c r="I10" s="7" t="s">
        <v>248</v>
      </c>
      <c r="J10" s="36">
        <v>592431.51489400002</v>
      </c>
      <c r="K10" s="36">
        <v>6904618.2739500003</v>
      </c>
      <c r="L10" s="36">
        <v>1254.83301669</v>
      </c>
      <c r="M10" s="37">
        <v>45</v>
      </c>
      <c r="N10" s="6">
        <v>85</v>
      </c>
      <c r="O10" s="6">
        <v>135</v>
      </c>
      <c r="P10" s="39">
        <v>592433</v>
      </c>
      <c r="Q10" s="39">
        <v>6904622</v>
      </c>
      <c r="R10" s="39">
        <v>1234</v>
      </c>
      <c r="S10" s="39">
        <v>135</v>
      </c>
      <c r="T10" s="7" t="s">
        <v>249</v>
      </c>
      <c r="U10" s="6" t="s">
        <v>250</v>
      </c>
      <c r="V10" s="7" t="s">
        <v>250</v>
      </c>
      <c r="W10" s="7" t="s">
        <v>250</v>
      </c>
      <c r="X10" s="7" t="s">
        <v>250</v>
      </c>
      <c r="Y10" s="7" t="s">
        <v>250</v>
      </c>
      <c r="Z10" s="7" t="s">
        <v>251</v>
      </c>
      <c r="AA10" s="7" t="s">
        <v>250</v>
      </c>
    </row>
    <row r="11" spans="1:27" x14ac:dyDescent="0.3">
      <c r="A11" s="40" t="s">
        <v>260</v>
      </c>
      <c r="B11" s="6">
        <v>5</v>
      </c>
      <c r="C11" s="32" t="s">
        <v>261</v>
      </c>
      <c r="D11" s="7" t="s">
        <v>246</v>
      </c>
      <c r="E11" s="33">
        <v>44869</v>
      </c>
      <c r="F11" s="33">
        <v>44870</v>
      </c>
      <c r="G11" s="34" t="s">
        <v>253</v>
      </c>
      <c r="H11" s="35" t="s">
        <v>253</v>
      </c>
      <c r="I11" s="7" t="s">
        <v>248</v>
      </c>
      <c r="J11" s="41">
        <v>592138.34</v>
      </c>
      <c r="K11" s="41">
        <v>6905421.1799999997</v>
      </c>
      <c r="L11" s="41">
        <v>1227</v>
      </c>
      <c r="M11" s="37">
        <v>35</v>
      </c>
      <c r="N11" s="6">
        <v>60</v>
      </c>
      <c r="O11" s="6">
        <v>80</v>
      </c>
      <c r="P11" s="39">
        <v>592145</v>
      </c>
      <c r="Q11" s="39">
        <v>6905421</v>
      </c>
      <c r="R11" s="39">
        <v>1228</v>
      </c>
      <c r="S11" s="39">
        <v>82</v>
      </c>
      <c r="T11" s="6"/>
      <c r="U11" s="6"/>
      <c r="V11" s="6"/>
      <c r="W11" s="6"/>
      <c r="X11" s="6"/>
      <c r="Y11" s="6"/>
      <c r="Z11" s="6"/>
      <c r="AA11" s="6"/>
    </row>
  </sheetData>
  <mergeCells count="1">
    <mergeCell ref="A1:C1"/>
  </mergeCells>
  <conditionalFormatting sqref="E1:J1 E2:I11">
    <cfRule type="containsText" dxfId="0" priority="1" operator="containsText" text="Y">
      <formula>NOT(ISERROR(SEARCH("Y",E1)))</formula>
    </cfRule>
  </conditionalFormatting>
  <dataValidations count="2">
    <dataValidation type="list" allowBlank="1" showInputMessage="1" showErrorMessage="1" sqref="K2:K9" xr:uid="{18052EF6-8845-4E0B-BE28-E8B1D8B448E9}">
      <formula1>"Incomplete, Pending, Complete"</formula1>
    </dataValidation>
    <dataValidation type="list" allowBlank="1" showInputMessage="1" showErrorMessage="1" sqref="L2:O9" xr:uid="{72D3268F-A2CA-4209-A3B2-A06B403F7919}">
      <formula1>"Pending, In Progress, Complete"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4F0B-A888-48F7-8AED-25E0C2D5C28D}">
  <sheetPr>
    <tabColor rgb="FF00B0F0"/>
  </sheetPr>
  <dimension ref="A1:H63"/>
  <sheetViews>
    <sheetView zoomScale="82" workbookViewId="0">
      <selection activeCell="G13" sqref="G13"/>
    </sheetView>
  </sheetViews>
  <sheetFormatPr defaultRowHeight="14.4" x14ac:dyDescent="0.3"/>
  <cols>
    <col min="1" max="1" width="13.77734375" customWidth="1"/>
    <col min="2" max="2" width="15" customWidth="1"/>
    <col min="3" max="3" width="13.109375" bestFit="1" customWidth="1"/>
    <col min="4" max="4" width="21.77734375" customWidth="1"/>
    <col min="5" max="5" width="22.109375" bestFit="1" customWidth="1"/>
    <col min="6" max="6" width="17.6640625" customWidth="1"/>
    <col min="7" max="7" width="27.44140625" customWidth="1"/>
    <col min="8" max="8" width="30.33203125" customWidth="1"/>
  </cols>
  <sheetData>
    <row r="1" spans="1:8" ht="18" thickBot="1" x14ac:dyDescent="0.35">
      <c r="A1" s="46" t="s">
        <v>2</v>
      </c>
      <c r="B1" s="46" t="s">
        <v>3</v>
      </c>
      <c r="C1" s="3" t="s">
        <v>8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3">
      <c r="A2">
        <v>0</v>
      </c>
      <c r="B2">
        <v>3.23</v>
      </c>
      <c r="H2" t="s">
        <v>87</v>
      </c>
    </row>
    <row r="3" spans="1:8" x14ac:dyDescent="0.3">
      <c r="A3">
        <f>B2</f>
        <v>3.23</v>
      </c>
      <c r="B3">
        <v>4.3099999999999996</v>
      </c>
      <c r="C3">
        <v>0.91</v>
      </c>
      <c r="D3" t="s">
        <v>105</v>
      </c>
      <c r="F3" t="s">
        <v>103</v>
      </c>
    </row>
    <row r="4" spans="1:8" x14ac:dyDescent="0.3">
      <c r="A4">
        <f t="shared" ref="A4:A61" si="0">B3</f>
        <v>4.3099999999999996</v>
      </c>
      <c r="B4">
        <v>5.75</v>
      </c>
      <c r="C4">
        <v>1.06</v>
      </c>
      <c r="D4" t="s">
        <v>106</v>
      </c>
      <c r="F4" t="s">
        <v>103</v>
      </c>
    </row>
    <row r="5" spans="1:8" x14ac:dyDescent="0.3">
      <c r="A5">
        <f t="shared" si="0"/>
        <v>5.75</v>
      </c>
      <c r="B5">
        <v>6.41</v>
      </c>
      <c r="C5">
        <v>0.7</v>
      </c>
      <c r="D5" t="s">
        <v>107</v>
      </c>
      <c r="F5" t="s">
        <v>103</v>
      </c>
    </row>
    <row r="6" spans="1:8" x14ac:dyDescent="0.3">
      <c r="A6" s="13" t="s">
        <v>88</v>
      </c>
      <c r="B6" s="13" t="s">
        <v>88</v>
      </c>
      <c r="C6" s="13" t="s">
        <v>88</v>
      </c>
      <c r="D6" s="13" t="s">
        <v>108</v>
      </c>
      <c r="E6" s="13" t="s">
        <v>98</v>
      </c>
      <c r="F6" t="s">
        <v>103</v>
      </c>
    </row>
    <row r="7" spans="1:8" x14ac:dyDescent="0.3">
      <c r="A7">
        <v>6.41</v>
      </c>
      <c r="B7">
        <v>7.51</v>
      </c>
      <c r="C7">
        <v>0.8</v>
      </c>
      <c r="D7" t="s">
        <v>109</v>
      </c>
      <c r="F7" t="s">
        <v>103</v>
      </c>
    </row>
    <row r="8" spans="1:8" x14ac:dyDescent="0.3">
      <c r="A8">
        <f t="shared" si="0"/>
        <v>7.51</v>
      </c>
      <c r="B8">
        <v>8.76</v>
      </c>
      <c r="C8">
        <v>1.34</v>
      </c>
      <c r="D8" t="s">
        <v>110</v>
      </c>
      <c r="F8" t="s">
        <v>103</v>
      </c>
    </row>
    <row r="9" spans="1:8" x14ac:dyDescent="0.3">
      <c r="A9">
        <f t="shared" si="0"/>
        <v>8.76</v>
      </c>
      <c r="B9">
        <v>9.76</v>
      </c>
      <c r="C9">
        <v>1</v>
      </c>
      <c r="D9" t="s">
        <v>111</v>
      </c>
      <c r="F9" t="s">
        <v>103</v>
      </c>
    </row>
    <row r="10" spans="1:8" x14ac:dyDescent="0.3">
      <c r="A10">
        <f t="shared" si="0"/>
        <v>9.76</v>
      </c>
      <c r="B10">
        <v>10.89</v>
      </c>
      <c r="C10">
        <v>1.1299999999999999</v>
      </c>
      <c r="D10" t="s">
        <v>112</v>
      </c>
      <c r="F10" t="s">
        <v>103</v>
      </c>
    </row>
    <row r="11" spans="1:8" x14ac:dyDescent="0.3">
      <c r="A11">
        <f t="shared" si="0"/>
        <v>10.89</v>
      </c>
      <c r="B11">
        <v>12</v>
      </c>
      <c r="C11">
        <v>1.1100000000000001</v>
      </c>
      <c r="D11" t="s">
        <v>113</v>
      </c>
      <c r="F11" t="s">
        <v>164</v>
      </c>
    </row>
    <row r="12" spans="1:8" x14ac:dyDescent="0.3">
      <c r="A12">
        <f t="shared" si="0"/>
        <v>12</v>
      </c>
      <c r="B12">
        <v>13.31</v>
      </c>
      <c r="C12">
        <v>1.31</v>
      </c>
      <c r="D12" t="s">
        <v>114</v>
      </c>
      <c r="F12" t="s">
        <v>164</v>
      </c>
    </row>
    <row r="13" spans="1:8" x14ac:dyDescent="0.3">
      <c r="A13">
        <f t="shared" si="0"/>
        <v>13.31</v>
      </c>
      <c r="B13">
        <v>14.52</v>
      </c>
      <c r="C13">
        <v>1.04</v>
      </c>
      <c r="D13" t="s">
        <v>115</v>
      </c>
      <c r="F13" t="s">
        <v>164</v>
      </c>
    </row>
    <row r="14" spans="1:8" x14ac:dyDescent="0.3">
      <c r="A14">
        <f t="shared" si="0"/>
        <v>14.52</v>
      </c>
      <c r="B14">
        <v>15.74</v>
      </c>
      <c r="C14">
        <v>1.04</v>
      </c>
      <c r="D14" t="s">
        <v>116</v>
      </c>
      <c r="F14" t="s">
        <v>164</v>
      </c>
    </row>
    <row r="15" spans="1:8" x14ac:dyDescent="0.3">
      <c r="A15" s="13">
        <v>14.52</v>
      </c>
      <c r="B15" s="13">
        <v>15.74</v>
      </c>
      <c r="C15" s="13">
        <v>1.04</v>
      </c>
      <c r="D15" s="13" t="s">
        <v>117</v>
      </c>
      <c r="E15" s="13" t="s">
        <v>97</v>
      </c>
      <c r="F15" t="s">
        <v>164</v>
      </c>
    </row>
    <row r="16" spans="1:8" x14ac:dyDescent="0.3">
      <c r="A16">
        <f t="shared" si="0"/>
        <v>15.74</v>
      </c>
      <c r="B16">
        <v>17.23</v>
      </c>
      <c r="C16">
        <v>1.36</v>
      </c>
      <c r="D16" t="s">
        <v>118</v>
      </c>
      <c r="E16" s="13"/>
      <c r="F16" t="s">
        <v>164</v>
      </c>
    </row>
    <row r="17" spans="1:6" x14ac:dyDescent="0.3">
      <c r="A17">
        <f t="shared" si="0"/>
        <v>17.23</v>
      </c>
      <c r="B17">
        <v>19</v>
      </c>
      <c r="C17">
        <v>1.77</v>
      </c>
      <c r="D17" t="s">
        <v>119</v>
      </c>
      <c r="F17" t="s">
        <v>164</v>
      </c>
    </row>
    <row r="18" spans="1:6" x14ac:dyDescent="0.3">
      <c r="A18">
        <f t="shared" si="0"/>
        <v>19</v>
      </c>
      <c r="B18">
        <v>20.77</v>
      </c>
      <c r="C18">
        <v>1.65</v>
      </c>
      <c r="D18" t="s">
        <v>120</v>
      </c>
      <c r="F18" t="s">
        <v>164</v>
      </c>
    </row>
    <row r="19" spans="1:6" x14ac:dyDescent="0.3">
      <c r="A19">
        <f t="shared" si="0"/>
        <v>20.77</v>
      </c>
      <c r="B19" s="13">
        <v>21.9</v>
      </c>
      <c r="C19" s="13">
        <v>1.02</v>
      </c>
      <c r="D19" t="s">
        <v>121</v>
      </c>
      <c r="E19" s="13"/>
      <c r="F19" t="s">
        <v>164</v>
      </c>
    </row>
    <row r="20" spans="1:6" x14ac:dyDescent="0.3">
      <c r="A20" s="13" t="s">
        <v>88</v>
      </c>
      <c r="B20" s="13" t="s">
        <v>88</v>
      </c>
      <c r="C20" s="13" t="s">
        <v>88</v>
      </c>
      <c r="D20" s="13" t="s">
        <v>122</v>
      </c>
      <c r="E20" s="13" t="s">
        <v>89</v>
      </c>
      <c r="F20" t="s">
        <v>164</v>
      </c>
    </row>
    <row r="21" spans="1:6" x14ac:dyDescent="0.3">
      <c r="A21">
        <v>21.9</v>
      </c>
      <c r="B21">
        <v>23.05</v>
      </c>
      <c r="C21">
        <v>1.05</v>
      </c>
      <c r="D21" t="s">
        <v>123</v>
      </c>
      <c r="F21" t="s">
        <v>164</v>
      </c>
    </row>
    <row r="22" spans="1:6" x14ac:dyDescent="0.3">
      <c r="A22">
        <f t="shared" si="0"/>
        <v>23.05</v>
      </c>
      <c r="B22">
        <v>24.07</v>
      </c>
      <c r="C22">
        <v>1.02</v>
      </c>
      <c r="D22" t="s">
        <v>124</v>
      </c>
      <c r="F22" t="s">
        <v>164</v>
      </c>
    </row>
    <row r="23" spans="1:6" x14ac:dyDescent="0.3">
      <c r="A23">
        <f t="shared" si="0"/>
        <v>24.07</v>
      </c>
      <c r="B23">
        <v>25.86</v>
      </c>
      <c r="C23">
        <v>1.74</v>
      </c>
      <c r="D23" t="s">
        <v>125</v>
      </c>
      <c r="F23" t="s">
        <v>164</v>
      </c>
    </row>
    <row r="24" spans="1:6" x14ac:dyDescent="0.3">
      <c r="A24">
        <f t="shared" si="0"/>
        <v>25.86</v>
      </c>
      <c r="B24">
        <v>27.09</v>
      </c>
      <c r="C24">
        <v>1.2</v>
      </c>
      <c r="D24" t="s">
        <v>126</v>
      </c>
      <c r="F24" t="s">
        <v>164</v>
      </c>
    </row>
    <row r="25" spans="1:6" x14ac:dyDescent="0.3">
      <c r="A25">
        <f t="shared" si="0"/>
        <v>27.09</v>
      </c>
      <c r="B25">
        <v>28.89</v>
      </c>
      <c r="C25">
        <v>1.8</v>
      </c>
      <c r="D25" t="s">
        <v>127</v>
      </c>
      <c r="F25" t="s">
        <v>164</v>
      </c>
    </row>
    <row r="26" spans="1:6" x14ac:dyDescent="0.3">
      <c r="A26">
        <f t="shared" si="0"/>
        <v>28.89</v>
      </c>
      <c r="B26">
        <v>30</v>
      </c>
      <c r="C26">
        <v>1.1000000000000001</v>
      </c>
      <c r="D26" t="s">
        <v>128</v>
      </c>
      <c r="F26" t="s">
        <v>164</v>
      </c>
    </row>
    <row r="27" spans="1:6" x14ac:dyDescent="0.3">
      <c r="A27">
        <f t="shared" si="0"/>
        <v>30</v>
      </c>
      <c r="B27">
        <v>31.22</v>
      </c>
      <c r="C27">
        <v>1.21</v>
      </c>
      <c r="D27" t="s">
        <v>129</v>
      </c>
      <c r="E27" s="13"/>
      <c r="F27" t="s">
        <v>164</v>
      </c>
    </row>
    <row r="28" spans="1:6" x14ac:dyDescent="0.3">
      <c r="A28" s="13" t="s">
        <v>88</v>
      </c>
      <c r="B28" s="13" t="s">
        <v>88</v>
      </c>
      <c r="C28" s="13" t="s">
        <v>88</v>
      </c>
      <c r="D28" s="13" t="s">
        <v>130</v>
      </c>
      <c r="E28" s="13" t="s">
        <v>90</v>
      </c>
      <c r="F28" t="s">
        <v>164</v>
      </c>
    </row>
    <row r="29" spans="1:6" x14ac:dyDescent="0.3">
      <c r="A29">
        <v>31.22</v>
      </c>
      <c r="B29">
        <v>32.380000000000003</v>
      </c>
      <c r="C29">
        <v>1.07</v>
      </c>
      <c r="D29" t="s">
        <v>131</v>
      </c>
      <c r="F29" t="s">
        <v>164</v>
      </c>
    </row>
    <row r="30" spans="1:6" x14ac:dyDescent="0.3">
      <c r="A30">
        <f t="shared" si="0"/>
        <v>32.380000000000003</v>
      </c>
      <c r="B30">
        <v>33.56</v>
      </c>
      <c r="C30">
        <v>1</v>
      </c>
      <c r="D30" t="s">
        <v>132</v>
      </c>
      <c r="F30" t="s">
        <v>164</v>
      </c>
    </row>
    <row r="31" spans="1:6" x14ac:dyDescent="0.3">
      <c r="A31">
        <f t="shared" si="0"/>
        <v>33.56</v>
      </c>
      <c r="B31">
        <v>35</v>
      </c>
      <c r="C31">
        <v>1.44</v>
      </c>
      <c r="D31" t="s">
        <v>133</v>
      </c>
      <c r="F31" t="s">
        <v>164</v>
      </c>
    </row>
    <row r="32" spans="1:6" x14ac:dyDescent="0.3">
      <c r="A32">
        <f t="shared" si="0"/>
        <v>35</v>
      </c>
      <c r="B32">
        <v>37</v>
      </c>
      <c r="C32">
        <v>2</v>
      </c>
      <c r="D32" t="s">
        <v>134</v>
      </c>
      <c r="F32" t="s">
        <v>164</v>
      </c>
    </row>
    <row r="33" spans="1:6" x14ac:dyDescent="0.3">
      <c r="A33">
        <f t="shared" si="0"/>
        <v>37</v>
      </c>
      <c r="B33">
        <v>39</v>
      </c>
      <c r="C33">
        <v>2</v>
      </c>
      <c r="D33" t="s">
        <v>135</v>
      </c>
      <c r="F33" t="s">
        <v>164</v>
      </c>
    </row>
    <row r="34" spans="1:6" x14ac:dyDescent="0.3">
      <c r="A34">
        <f t="shared" si="0"/>
        <v>39</v>
      </c>
      <c r="B34">
        <v>41</v>
      </c>
      <c r="C34">
        <v>2</v>
      </c>
      <c r="D34" t="s">
        <v>136</v>
      </c>
      <c r="E34" s="13"/>
      <c r="F34" t="s">
        <v>164</v>
      </c>
    </row>
    <row r="35" spans="1:6" x14ac:dyDescent="0.3">
      <c r="A35">
        <f t="shared" si="0"/>
        <v>41</v>
      </c>
      <c r="B35">
        <v>43</v>
      </c>
      <c r="C35">
        <v>2</v>
      </c>
      <c r="D35" t="s">
        <v>137</v>
      </c>
      <c r="F35" t="s">
        <v>164</v>
      </c>
    </row>
    <row r="36" spans="1:6" x14ac:dyDescent="0.3">
      <c r="A36" s="13">
        <v>41</v>
      </c>
      <c r="B36" s="13">
        <v>43</v>
      </c>
      <c r="C36" s="13">
        <v>2</v>
      </c>
      <c r="D36" s="13" t="s">
        <v>138</v>
      </c>
      <c r="E36" s="13" t="s">
        <v>97</v>
      </c>
      <c r="F36" t="s">
        <v>164</v>
      </c>
    </row>
    <row r="37" spans="1:6" x14ac:dyDescent="0.3">
      <c r="A37">
        <f t="shared" si="0"/>
        <v>43</v>
      </c>
      <c r="B37">
        <v>45</v>
      </c>
      <c r="C37">
        <v>2</v>
      </c>
      <c r="D37" t="s">
        <v>139</v>
      </c>
      <c r="F37" t="s">
        <v>164</v>
      </c>
    </row>
    <row r="38" spans="1:6" x14ac:dyDescent="0.3">
      <c r="A38">
        <f t="shared" si="0"/>
        <v>45</v>
      </c>
      <c r="B38">
        <v>46.83</v>
      </c>
      <c r="C38">
        <v>1.83</v>
      </c>
      <c r="D38" t="s">
        <v>140</v>
      </c>
      <c r="F38" t="s">
        <v>164</v>
      </c>
    </row>
    <row r="39" spans="1:6" x14ac:dyDescent="0.3">
      <c r="A39">
        <f t="shared" si="0"/>
        <v>46.83</v>
      </c>
      <c r="B39">
        <v>48</v>
      </c>
      <c r="C39">
        <v>1.17</v>
      </c>
      <c r="D39" t="s">
        <v>141</v>
      </c>
      <c r="F39" t="s">
        <v>164</v>
      </c>
    </row>
    <row r="40" spans="1:6" x14ac:dyDescent="0.3">
      <c r="A40">
        <f t="shared" si="0"/>
        <v>48</v>
      </c>
      <c r="B40">
        <v>50</v>
      </c>
      <c r="C40">
        <v>2</v>
      </c>
      <c r="D40" t="s">
        <v>142</v>
      </c>
      <c r="F40" t="s">
        <v>164</v>
      </c>
    </row>
    <row r="41" spans="1:6" x14ac:dyDescent="0.3">
      <c r="A41">
        <f t="shared" si="0"/>
        <v>50</v>
      </c>
      <c r="B41">
        <v>52</v>
      </c>
      <c r="C41">
        <v>2</v>
      </c>
      <c r="D41" t="s">
        <v>143</v>
      </c>
      <c r="F41" t="s">
        <v>164</v>
      </c>
    </row>
    <row r="42" spans="1:6" x14ac:dyDescent="0.3">
      <c r="A42">
        <f t="shared" si="0"/>
        <v>52</v>
      </c>
      <c r="B42">
        <v>54</v>
      </c>
      <c r="C42">
        <v>2</v>
      </c>
      <c r="D42" t="s">
        <v>144</v>
      </c>
      <c r="E42" s="13"/>
      <c r="F42" t="s">
        <v>164</v>
      </c>
    </row>
    <row r="43" spans="1:6" x14ac:dyDescent="0.3">
      <c r="A43" s="13" t="s">
        <v>88</v>
      </c>
      <c r="B43" s="13" t="s">
        <v>88</v>
      </c>
      <c r="C43" s="13" t="s">
        <v>88</v>
      </c>
      <c r="D43" s="13" t="s">
        <v>145</v>
      </c>
      <c r="E43" s="13" t="s">
        <v>89</v>
      </c>
      <c r="F43" t="s">
        <v>164</v>
      </c>
    </row>
    <row r="44" spans="1:6" x14ac:dyDescent="0.3">
      <c r="A44">
        <v>54</v>
      </c>
      <c r="B44">
        <v>56</v>
      </c>
      <c r="C44">
        <v>2</v>
      </c>
      <c r="D44" t="s">
        <v>146</v>
      </c>
      <c r="F44" t="s">
        <v>164</v>
      </c>
    </row>
    <row r="45" spans="1:6" x14ac:dyDescent="0.3">
      <c r="A45">
        <v>56</v>
      </c>
      <c r="B45">
        <v>58</v>
      </c>
      <c r="C45">
        <v>2</v>
      </c>
      <c r="D45" t="s">
        <v>147</v>
      </c>
      <c r="F45" t="s">
        <v>164</v>
      </c>
    </row>
    <row r="46" spans="1:6" x14ac:dyDescent="0.3">
      <c r="A46">
        <f t="shared" si="0"/>
        <v>58</v>
      </c>
      <c r="B46">
        <v>60</v>
      </c>
      <c r="C46">
        <v>2</v>
      </c>
      <c r="D46" t="s">
        <v>148</v>
      </c>
      <c r="F46" t="s">
        <v>164</v>
      </c>
    </row>
    <row r="47" spans="1:6" x14ac:dyDescent="0.3">
      <c r="A47">
        <f t="shared" si="0"/>
        <v>60</v>
      </c>
      <c r="B47">
        <v>62</v>
      </c>
      <c r="C47">
        <v>2</v>
      </c>
      <c r="D47" t="s">
        <v>149</v>
      </c>
      <c r="F47" t="s">
        <v>164</v>
      </c>
    </row>
    <row r="48" spans="1:6" x14ac:dyDescent="0.3">
      <c r="A48">
        <f t="shared" si="0"/>
        <v>62</v>
      </c>
      <c r="B48">
        <v>63.82</v>
      </c>
      <c r="C48">
        <v>1.82</v>
      </c>
      <c r="D48" t="s">
        <v>150</v>
      </c>
      <c r="F48" t="s">
        <v>164</v>
      </c>
    </row>
    <row r="49" spans="1:6" x14ac:dyDescent="0.3">
      <c r="A49">
        <f t="shared" si="0"/>
        <v>63.82</v>
      </c>
      <c r="B49">
        <v>64.819999999999993</v>
      </c>
      <c r="C49">
        <v>1</v>
      </c>
      <c r="D49" t="s">
        <v>151</v>
      </c>
      <c r="F49" t="s">
        <v>164</v>
      </c>
    </row>
    <row r="50" spans="1:6" x14ac:dyDescent="0.3">
      <c r="A50">
        <f t="shared" si="0"/>
        <v>64.819999999999993</v>
      </c>
      <c r="B50">
        <v>66.8</v>
      </c>
      <c r="C50">
        <v>1.98</v>
      </c>
      <c r="D50" t="s">
        <v>152</v>
      </c>
      <c r="F50" t="s">
        <v>164</v>
      </c>
    </row>
    <row r="51" spans="1:6" x14ac:dyDescent="0.3">
      <c r="A51">
        <f t="shared" si="0"/>
        <v>66.8</v>
      </c>
      <c r="B51">
        <v>68.400000000000006</v>
      </c>
      <c r="C51">
        <v>1.33</v>
      </c>
      <c r="D51" t="s">
        <v>153</v>
      </c>
    </row>
    <row r="52" spans="1:6" x14ac:dyDescent="0.3">
      <c r="A52">
        <f t="shared" si="0"/>
        <v>68.400000000000006</v>
      </c>
      <c r="B52">
        <v>69.52</v>
      </c>
      <c r="C52">
        <v>1.1200000000000001</v>
      </c>
      <c r="D52" t="s">
        <v>154</v>
      </c>
    </row>
    <row r="53" spans="1:6" x14ac:dyDescent="0.3">
      <c r="A53" s="13" t="s">
        <v>88</v>
      </c>
      <c r="B53" s="13" t="s">
        <v>88</v>
      </c>
      <c r="C53" s="13" t="s">
        <v>88</v>
      </c>
      <c r="D53" s="13" t="s">
        <v>155</v>
      </c>
      <c r="E53" s="13" t="s">
        <v>98</v>
      </c>
    </row>
    <row r="54" spans="1:6" x14ac:dyDescent="0.3">
      <c r="A54">
        <v>69.52</v>
      </c>
      <c r="B54">
        <v>70.900000000000006</v>
      </c>
      <c r="C54">
        <v>1.38</v>
      </c>
      <c r="D54" t="s">
        <v>156</v>
      </c>
    </row>
    <row r="55" spans="1:6" x14ac:dyDescent="0.3">
      <c r="A55">
        <f t="shared" si="0"/>
        <v>70.900000000000006</v>
      </c>
      <c r="B55">
        <v>71.8</v>
      </c>
      <c r="C55">
        <v>0.9</v>
      </c>
      <c r="D55" t="s">
        <v>157</v>
      </c>
    </row>
    <row r="56" spans="1:6" x14ac:dyDescent="0.3">
      <c r="A56">
        <f t="shared" si="0"/>
        <v>71.8</v>
      </c>
      <c r="B56">
        <v>73.12</v>
      </c>
      <c r="C56">
        <v>1.2</v>
      </c>
      <c r="D56" t="s">
        <v>158</v>
      </c>
    </row>
    <row r="57" spans="1:6" x14ac:dyDescent="0.3">
      <c r="A57">
        <f t="shared" si="0"/>
        <v>73.12</v>
      </c>
      <c r="B57">
        <v>74.33</v>
      </c>
      <c r="C57">
        <v>1.1000000000000001</v>
      </c>
      <c r="D57" t="s">
        <v>159</v>
      </c>
    </row>
    <row r="58" spans="1:6" x14ac:dyDescent="0.3">
      <c r="A58">
        <f t="shared" si="0"/>
        <v>74.33</v>
      </c>
      <c r="B58">
        <v>75.53</v>
      </c>
      <c r="C58">
        <v>1.2</v>
      </c>
      <c r="D58" t="s">
        <v>160</v>
      </c>
    </row>
    <row r="59" spans="1:6" x14ac:dyDescent="0.3">
      <c r="A59">
        <f t="shared" si="0"/>
        <v>75.53</v>
      </c>
      <c r="B59">
        <v>76.41</v>
      </c>
      <c r="C59">
        <v>0.88</v>
      </c>
      <c r="D59" t="s">
        <v>161</v>
      </c>
      <c r="E59" s="13"/>
    </row>
    <row r="60" spans="1:6" x14ac:dyDescent="0.3">
      <c r="A60">
        <f t="shared" si="0"/>
        <v>76.41</v>
      </c>
      <c r="B60">
        <v>77.569999999999993</v>
      </c>
      <c r="C60">
        <v>1.1599999999999999</v>
      </c>
      <c r="D60" t="s">
        <v>162</v>
      </c>
    </row>
    <row r="61" spans="1:6" x14ac:dyDescent="0.3">
      <c r="A61">
        <f t="shared" si="0"/>
        <v>77.569999999999993</v>
      </c>
      <c r="B61">
        <v>79</v>
      </c>
      <c r="C61">
        <v>1.43</v>
      </c>
      <c r="D61" t="s">
        <v>163</v>
      </c>
    </row>
    <row r="62" spans="1:6" x14ac:dyDescent="0.3">
      <c r="A62" s="13" t="s">
        <v>88</v>
      </c>
      <c r="B62" s="13" t="s">
        <v>88</v>
      </c>
      <c r="C62" s="13" t="s">
        <v>88</v>
      </c>
      <c r="D62" t="s">
        <v>208</v>
      </c>
      <c r="E62" s="13" t="s">
        <v>89</v>
      </c>
    </row>
    <row r="63" spans="1:6" x14ac:dyDescent="0.3">
      <c r="A63">
        <v>79</v>
      </c>
      <c r="B63">
        <v>81</v>
      </c>
      <c r="C63">
        <v>2</v>
      </c>
      <c r="D63" t="s">
        <v>209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5494F-9FFB-48A3-AB90-BDB7E33B16FC}">
  <sheetPr>
    <tabColor theme="7" tint="0.59999389629810485"/>
  </sheetPr>
  <dimension ref="A1:AJ12"/>
  <sheetViews>
    <sheetView workbookViewId="0">
      <pane ySplit="1" topLeftCell="A2" activePane="bottomLeft" state="frozen"/>
      <selection pane="bottomLeft" activeCell="B14" sqref="B14"/>
    </sheetView>
  </sheetViews>
  <sheetFormatPr defaultRowHeight="14.4" x14ac:dyDescent="0.3"/>
  <cols>
    <col min="1" max="1" width="15" style="4" bestFit="1" customWidth="1"/>
    <col min="2" max="2" width="16.21875" style="4" bestFit="1" customWidth="1"/>
    <col min="3" max="3" width="17.77734375" style="4" bestFit="1" customWidth="1"/>
    <col min="4" max="4" width="22.6640625" style="4" bestFit="1" customWidth="1"/>
    <col min="5" max="5" width="12.6640625" style="4" bestFit="1" customWidth="1"/>
    <col min="6" max="6" width="12" style="4" bestFit="1" customWidth="1"/>
    <col min="7" max="7" width="20.21875" style="4" bestFit="1" customWidth="1"/>
    <col min="8" max="8" width="17.44140625" style="4" bestFit="1" customWidth="1"/>
    <col min="9" max="9" width="19.5546875" style="4" bestFit="1" customWidth="1"/>
    <col min="10" max="10" width="18" style="4" bestFit="1" customWidth="1"/>
    <col min="11" max="11" width="16" style="4" bestFit="1" customWidth="1"/>
    <col min="12" max="12" width="15.5546875" style="4" bestFit="1" customWidth="1"/>
    <col min="13" max="13" width="19.33203125" style="4" bestFit="1" customWidth="1"/>
    <col min="14" max="14" width="51.109375" style="4" bestFit="1" customWidth="1"/>
    <col min="15" max="15" width="18.88671875" style="4" bestFit="1" customWidth="1"/>
    <col min="16" max="16" width="18.44140625" style="4" bestFit="1" customWidth="1"/>
    <col min="17" max="17" width="8.6640625" style="4" bestFit="1" customWidth="1"/>
    <col min="18" max="18" width="12" style="4" bestFit="1" customWidth="1"/>
    <col min="19" max="19" width="7" style="4" bestFit="1" customWidth="1"/>
    <col min="20" max="20" width="10.33203125" style="4" bestFit="1" customWidth="1"/>
    <col min="21" max="21" width="10.44140625" style="4" bestFit="1" customWidth="1"/>
    <col min="22" max="22" width="7.5546875" style="4" bestFit="1" customWidth="1"/>
    <col min="23" max="23" width="14.21875" style="4" bestFit="1" customWidth="1"/>
    <col min="24" max="25" width="15.88671875" style="4" bestFit="1" customWidth="1"/>
    <col min="26" max="26" width="12.6640625" style="4" bestFit="1" customWidth="1"/>
    <col min="27" max="28" width="12" style="4" bestFit="1" customWidth="1"/>
    <col min="29" max="30" width="12.6640625" style="4" bestFit="1" customWidth="1"/>
    <col min="31" max="31" width="12" style="4" bestFit="1" customWidth="1"/>
    <col min="32" max="32" width="12.109375" style="4" bestFit="1" customWidth="1"/>
    <col min="33" max="33" width="14.21875" style="4" bestFit="1" customWidth="1"/>
    <col min="34" max="34" width="27.109375" style="4" bestFit="1" customWidth="1"/>
    <col min="35" max="35" width="26.6640625" style="4" bestFit="1" customWidth="1"/>
    <col min="36" max="36" width="18.88671875" style="4" bestFit="1" customWidth="1"/>
  </cols>
  <sheetData>
    <row r="1" spans="1:36" s="12" customFormat="1" ht="18" thickBot="1" x14ac:dyDescent="0.4">
      <c r="A1" s="1" t="s">
        <v>51</v>
      </c>
      <c r="B1" s="2" t="s">
        <v>52</v>
      </c>
      <c r="C1" s="2" t="s">
        <v>53</v>
      </c>
      <c r="D1" s="2" t="s">
        <v>54</v>
      </c>
      <c r="E1" s="2" t="s">
        <v>20</v>
      </c>
      <c r="F1" s="2" t="s">
        <v>19</v>
      </c>
      <c r="G1" s="2" t="s">
        <v>55</v>
      </c>
      <c r="H1" s="11" t="s">
        <v>56</v>
      </c>
      <c r="I1" s="11" t="s">
        <v>57</v>
      </c>
      <c r="J1" s="11" t="s">
        <v>58</v>
      </c>
      <c r="K1" s="11" t="s">
        <v>59</v>
      </c>
      <c r="L1" s="11" t="s">
        <v>60</v>
      </c>
      <c r="M1" s="11" t="s">
        <v>61</v>
      </c>
      <c r="N1" s="11" t="s">
        <v>62</v>
      </c>
      <c r="O1" s="11" t="s">
        <v>63</v>
      </c>
      <c r="P1" s="11" t="s">
        <v>64</v>
      </c>
      <c r="Q1" s="11" t="s">
        <v>65</v>
      </c>
      <c r="R1" s="11" t="s">
        <v>66</v>
      </c>
      <c r="S1" s="11" t="s">
        <v>67</v>
      </c>
      <c r="T1" s="11" t="s">
        <v>68</v>
      </c>
      <c r="U1" s="11" t="s">
        <v>69</v>
      </c>
      <c r="V1" s="11" t="s">
        <v>70</v>
      </c>
      <c r="W1" s="11" t="s">
        <v>71</v>
      </c>
      <c r="X1" s="11" t="s">
        <v>72</v>
      </c>
      <c r="Y1" s="11" t="s">
        <v>73</v>
      </c>
      <c r="Z1" s="11" t="s">
        <v>74</v>
      </c>
      <c r="AA1" s="11" t="s">
        <v>75</v>
      </c>
      <c r="AB1" s="11" t="s">
        <v>76</v>
      </c>
      <c r="AC1" s="11" t="s">
        <v>77</v>
      </c>
      <c r="AD1" s="11" t="s">
        <v>78</v>
      </c>
      <c r="AE1" s="11" t="s">
        <v>79</v>
      </c>
      <c r="AF1" s="11" t="s">
        <v>80</v>
      </c>
      <c r="AG1" s="11" t="s">
        <v>81</v>
      </c>
      <c r="AH1" s="11" t="s">
        <v>82</v>
      </c>
      <c r="AI1" s="11" t="s">
        <v>83</v>
      </c>
      <c r="AJ1" s="11" t="s">
        <v>84</v>
      </c>
    </row>
    <row r="2" spans="1:36" s="10" customFormat="1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spans="1:36" s="10" customForma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36" s="10" customForma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36" s="10" customForma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s="10" customForma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s="10" customForma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8" spans="1:36" s="10" customForma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s="10" customForma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36" s="10" customForma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36" s="10" customForma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36" s="10" customForma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250B-7160-482E-85AD-59CFE52E7561}">
  <sheetPr>
    <tabColor theme="7" tint="0.59999389629810485"/>
  </sheetPr>
  <dimension ref="A1:L194"/>
  <sheetViews>
    <sheetView topLeftCell="B1" workbookViewId="0">
      <pane ySplit="1" topLeftCell="A2" activePane="bottomLeft" state="frozen"/>
      <selection pane="bottomLeft" activeCell="G8" sqref="G8"/>
    </sheetView>
  </sheetViews>
  <sheetFormatPr defaultRowHeight="14.4" x14ac:dyDescent="0.3"/>
  <cols>
    <col min="1" max="1" width="20.5546875" hidden="1" customWidth="1"/>
    <col min="2" max="5" width="13.44140625" style="44" customWidth="1"/>
    <col min="6" max="9" width="27" style="44" customWidth="1"/>
    <col min="10" max="11" width="20.88671875" style="44" bestFit="1" customWidth="1"/>
    <col min="12" max="12" width="40.88671875" style="44" customWidth="1"/>
  </cols>
  <sheetData>
    <row r="1" spans="1:12" ht="18" thickBot="1" x14ac:dyDescent="0.35">
      <c r="A1" s="42" t="s">
        <v>1</v>
      </c>
      <c r="B1" s="46" t="s">
        <v>2</v>
      </c>
      <c r="C1" s="46" t="s">
        <v>3</v>
      </c>
      <c r="D1" s="3" t="s">
        <v>9</v>
      </c>
      <c r="E1" s="3" t="s">
        <v>10</v>
      </c>
      <c r="F1" s="3" t="s">
        <v>11</v>
      </c>
      <c r="G1" s="3" t="s">
        <v>12</v>
      </c>
      <c r="H1" s="3" t="s">
        <v>13</v>
      </c>
      <c r="I1" s="3" t="s">
        <v>14</v>
      </c>
      <c r="J1" s="3" t="s">
        <v>15</v>
      </c>
      <c r="K1" s="3" t="s">
        <v>16</v>
      </c>
      <c r="L1" s="3" t="s">
        <v>17</v>
      </c>
    </row>
    <row r="2" spans="1:12" ht="15" thickBot="1" x14ac:dyDescent="0.35">
      <c r="A2" s="5" t="s">
        <v>262</v>
      </c>
      <c r="B2" s="44">
        <v>0</v>
      </c>
      <c r="C2" s="44">
        <v>3</v>
      </c>
      <c r="D2" s="45">
        <v>0.5</v>
      </c>
      <c r="E2" s="45">
        <v>0</v>
      </c>
      <c r="G2" s="44" t="s">
        <v>263</v>
      </c>
      <c r="H2" s="44" t="s">
        <v>264</v>
      </c>
      <c r="L2" s="44" t="s">
        <v>265</v>
      </c>
    </row>
    <row r="3" spans="1:12" ht="15" thickBot="1" x14ac:dyDescent="0.35">
      <c r="A3" s="5" t="s">
        <v>262</v>
      </c>
      <c r="B3" s="44">
        <f t="shared" ref="B3:B28" si="0">C2</f>
        <v>3</v>
      </c>
      <c r="C3" s="44">
        <v>6</v>
      </c>
      <c r="D3" s="45">
        <v>2.6</v>
      </c>
      <c r="E3" s="45">
        <v>0.85</v>
      </c>
      <c r="F3" s="44" t="s">
        <v>266</v>
      </c>
      <c r="G3" s="44" t="s">
        <v>263</v>
      </c>
      <c r="H3" s="44" t="s">
        <v>267</v>
      </c>
      <c r="I3" s="44" t="s">
        <v>266</v>
      </c>
      <c r="J3" s="44">
        <v>60</v>
      </c>
    </row>
    <row r="4" spans="1:12" ht="15" thickBot="1" x14ac:dyDescent="0.35">
      <c r="A4" s="5" t="s">
        <v>262</v>
      </c>
      <c r="B4" s="44">
        <f t="shared" si="0"/>
        <v>6</v>
      </c>
      <c r="C4" s="44">
        <v>9</v>
      </c>
      <c r="D4" s="45">
        <v>2.6</v>
      </c>
      <c r="E4" s="45">
        <v>0.87</v>
      </c>
      <c r="F4" s="44" t="s">
        <v>268</v>
      </c>
      <c r="G4" s="44" t="s">
        <v>263</v>
      </c>
      <c r="H4" s="44" t="s">
        <v>269</v>
      </c>
      <c r="I4" s="44" t="s">
        <v>270</v>
      </c>
      <c r="J4" s="44">
        <v>41</v>
      </c>
    </row>
    <row r="5" spans="1:12" ht="15" thickBot="1" x14ac:dyDescent="0.35">
      <c r="A5" s="5" t="s">
        <v>262</v>
      </c>
      <c r="B5" s="44">
        <f t="shared" si="0"/>
        <v>9</v>
      </c>
      <c r="C5" s="44">
        <v>12</v>
      </c>
      <c r="D5" s="45">
        <v>3</v>
      </c>
      <c r="E5" s="45">
        <v>1.86</v>
      </c>
      <c r="F5" s="44" t="s">
        <v>271</v>
      </c>
      <c r="G5" s="44" t="s">
        <v>263</v>
      </c>
      <c r="H5" s="44" t="s">
        <v>269</v>
      </c>
      <c r="I5" s="44" t="s">
        <v>272</v>
      </c>
      <c r="J5" s="44">
        <v>29</v>
      </c>
      <c r="L5" s="44" t="s">
        <v>273</v>
      </c>
    </row>
    <row r="6" spans="1:12" ht="15" thickBot="1" x14ac:dyDescent="0.35">
      <c r="A6" s="5" t="s">
        <v>262</v>
      </c>
      <c r="B6" s="44">
        <f t="shared" si="0"/>
        <v>12</v>
      </c>
      <c r="C6" s="44">
        <v>15</v>
      </c>
      <c r="D6" s="45">
        <v>3</v>
      </c>
      <c r="E6" s="45">
        <v>0.43</v>
      </c>
      <c r="F6" s="44" t="s">
        <v>271</v>
      </c>
      <c r="G6" s="44" t="s">
        <v>263</v>
      </c>
      <c r="H6" s="44" t="s">
        <v>269</v>
      </c>
      <c r="I6" s="44" t="s">
        <v>271</v>
      </c>
      <c r="J6" s="44">
        <v>60</v>
      </c>
    </row>
    <row r="7" spans="1:12" ht="15" thickBot="1" x14ac:dyDescent="0.35">
      <c r="A7" s="5" t="s">
        <v>262</v>
      </c>
      <c r="B7" s="44">
        <f t="shared" si="0"/>
        <v>15</v>
      </c>
      <c r="C7" s="44">
        <v>18</v>
      </c>
      <c r="D7" s="45">
        <v>2.85</v>
      </c>
      <c r="E7" s="45">
        <v>1.17</v>
      </c>
      <c r="F7" s="44" t="s">
        <v>268</v>
      </c>
      <c r="G7" s="44" t="s">
        <v>263</v>
      </c>
      <c r="H7" s="44" t="s">
        <v>269</v>
      </c>
      <c r="I7" s="44" t="s">
        <v>272</v>
      </c>
      <c r="J7" s="44">
        <v>35</v>
      </c>
    </row>
    <row r="8" spans="1:12" ht="15" thickBot="1" x14ac:dyDescent="0.35">
      <c r="A8" s="5" t="s">
        <v>262</v>
      </c>
      <c r="B8" s="44">
        <f t="shared" si="0"/>
        <v>18</v>
      </c>
      <c r="C8" s="44">
        <v>21</v>
      </c>
      <c r="D8" s="45">
        <v>3</v>
      </c>
      <c r="E8" s="45">
        <v>1.71</v>
      </c>
      <c r="F8" s="44" t="s">
        <v>268</v>
      </c>
      <c r="G8" s="44" t="s">
        <v>263</v>
      </c>
      <c r="H8" s="44" t="s">
        <v>269</v>
      </c>
      <c r="I8" s="44" t="s">
        <v>272</v>
      </c>
      <c r="J8" s="44">
        <v>40</v>
      </c>
    </row>
    <row r="9" spans="1:12" ht="15" thickBot="1" x14ac:dyDescent="0.35">
      <c r="A9" s="5" t="s">
        <v>262</v>
      </c>
      <c r="B9" s="44">
        <f t="shared" si="0"/>
        <v>21</v>
      </c>
      <c r="C9" s="44">
        <v>24</v>
      </c>
      <c r="D9" s="45">
        <v>3</v>
      </c>
      <c r="E9" s="45">
        <v>1.06</v>
      </c>
      <c r="F9" s="44" t="s">
        <v>268</v>
      </c>
      <c r="G9" s="44" t="s">
        <v>263</v>
      </c>
      <c r="H9" s="44" t="s">
        <v>269</v>
      </c>
      <c r="I9" s="44" t="s">
        <v>272</v>
      </c>
      <c r="J9" s="44">
        <v>55</v>
      </c>
    </row>
    <row r="10" spans="1:12" ht="15" thickBot="1" x14ac:dyDescent="0.35">
      <c r="A10" s="5" t="s">
        <v>262</v>
      </c>
      <c r="B10" s="44">
        <f t="shared" si="0"/>
        <v>24</v>
      </c>
      <c r="C10" s="44">
        <v>27</v>
      </c>
      <c r="D10" s="45">
        <v>2.83</v>
      </c>
      <c r="E10" s="45">
        <v>1.34</v>
      </c>
      <c r="F10" s="44" t="s">
        <v>266</v>
      </c>
      <c r="G10" s="44" t="s">
        <v>263</v>
      </c>
      <c r="H10" s="44" t="s">
        <v>269</v>
      </c>
      <c r="I10" s="44" t="s">
        <v>272</v>
      </c>
      <c r="J10" s="44">
        <v>33</v>
      </c>
    </row>
    <row r="11" spans="1:12" ht="15" thickBot="1" x14ac:dyDescent="0.35">
      <c r="A11" s="5" t="s">
        <v>262</v>
      </c>
      <c r="B11" s="44">
        <f t="shared" si="0"/>
        <v>27</v>
      </c>
      <c r="C11" s="44">
        <v>30</v>
      </c>
      <c r="D11" s="45">
        <v>2.87</v>
      </c>
      <c r="E11" s="45">
        <v>1.61</v>
      </c>
      <c r="F11" s="44" t="s">
        <v>266</v>
      </c>
      <c r="G11" s="44" t="s">
        <v>263</v>
      </c>
      <c r="H11" s="44" t="s">
        <v>269</v>
      </c>
      <c r="I11" s="44" t="s">
        <v>272</v>
      </c>
      <c r="J11" s="44">
        <v>45</v>
      </c>
    </row>
    <row r="12" spans="1:12" ht="15" thickBot="1" x14ac:dyDescent="0.35">
      <c r="A12" s="5" t="s">
        <v>262</v>
      </c>
      <c r="B12" s="44">
        <f t="shared" si="0"/>
        <v>30</v>
      </c>
      <c r="C12" s="44">
        <v>33</v>
      </c>
      <c r="D12" s="45">
        <v>2.2999999999999998</v>
      </c>
      <c r="E12" s="45">
        <v>0.82</v>
      </c>
      <c r="F12" s="44" t="s">
        <v>266</v>
      </c>
      <c r="G12" s="44" t="s">
        <v>263</v>
      </c>
      <c r="H12" s="44" t="s">
        <v>269</v>
      </c>
      <c r="I12" s="44" t="s">
        <v>272</v>
      </c>
      <c r="J12" s="44">
        <v>60</v>
      </c>
    </row>
    <row r="13" spans="1:12" ht="15" thickBot="1" x14ac:dyDescent="0.35">
      <c r="A13" s="5" t="s">
        <v>262</v>
      </c>
      <c r="B13" s="44">
        <f t="shared" si="0"/>
        <v>33</v>
      </c>
      <c r="C13" s="44">
        <v>36</v>
      </c>
      <c r="D13" s="45">
        <v>3</v>
      </c>
      <c r="E13" s="45">
        <v>0.56000000000000005</v>
      </c>
      <c r="F13" s="44" t="s">
        <v>266</v>
      </c>
      <c r="G13" s="44" t="s">
        <v>263</v>
      </c>
      <c r="H13" s="44" t="s">
        <v>269</v>
      </c>
      <c r="I13" s="44" t="s">
        <v>266</v>
      </c>
      <c r="J13" s="44">
        <v>120</v>
      </c>
    </row>
    <row r="14" spans="1:12" ht="15" thickBot="1" x14ac:dyDescent="0.35">
      <c r="A14" s="5" t="s">
        <v>262</v>
      </c>
      <c r="B14" s="44">
        <f t="shared" si="0"/>
        <v>36</v>
      </c>
      <c r="C14" s="44">
        <v>39</v>
      </c>
      <c r="D14" s="45">
        <v>3</v>
      </c>
      <c r="E14" s="45">
        <v>0.12</v>
      </c>
      <c r="F14" s="44" t="s">
        <v>268</v>
      </c>
      <c r="G14" s="44" t="s">
        <v>263</v>
      </c>
      <c r="H14" s="44" t="s">
        <v>269</v>
      </c>
      <c r="I14" s="44" t="s">
        <v>266</v>
      </c>
      <c r="J14" s="44">
        <v>150</v>
      </c>
    </row>
    <row r="15" spans="1:12" ht="15" thickBot="1" x14ac:dyDescent="0.35">
      <c r="A15" s="5" t="s">
        <v>262</v>
      </c>
      <c r="B15" s="44">
        <f t="shared" si="0"/>
        <v>39</v>
      </c>
      <c r="C15" s="44">
        <v>42</v>
      </c>
      <c r="D15" s="45">
        <v>3</v>
      </c>
      <c r="E15" s="45">
        <v>0</v>
      </c>
      <c r="F15" s="44" t="s">
        <v>270</v>
      </c>
      <c r="G15" s="44" t="s">
        <v>263</v>
      </c>
      <c r="H15" s="44" t="s">
        <v>269</v>
      </c>
      <c r="I15" s="44" t="s">
        <v>266</v>
      </c>
      <c r="J15" s="44">
        <v>150</v>
      </c>
    </row>
    <row r="16" spans="1:12" ht="15" thickBot="1" x14ac:dyDescent="0.35">
      <c r="A16" s="5" t="s">
        <v>262</v>
      </c>
      <c r="B16" s="44">
        <f t="shared" si="0"/>
        <v>42</v>
      </c>
      <c r="C16" s="44">
        <v>45</v>
      </c>
      <c r="D16" s="45">
        <v>2.9</v>
      </c>
      <c r="E16" s="45">
        <v>0.13</v>
      </c>
      <c r="F16" s="44" t="s">
        <v>270</v>
      </c>
      <c r="G16" s="44" t="s">
        <v>263</v>
      </c>
      <c r="H16" s="44" t="s">
        <v>269</v>
      </c>
      <c r="I16" s="44" t="s">
        <v>266</v>
      </c>
      <c r="J16" s="44">
        <v>150</v>
      </c>
    </row>
    <row r="17" spans="1:12" ht="15" thickBot="1" x14ac:dyDescent="0.35">
      <c r="A17" s="5" t="s">
        <v>262</v>
      </c>
      <c r="B17" s="44">
        <f t="shared" si="0"/>
        <v>45</v>
      </c>
      <c r="C17" s="44">
        <v>48</v>
      </c>
      <c r="D17" s="45">
        <v>3.15</v>
      </c>
      <c r="E17" s="45">
        <v>1</v>
      </c>
      <c r="F17" s="44" t="s">
        <v>268</v>
      </c>
      <c r="G17" s="44" t="s">
        <v>263</v>
      </c>
      <c r="H17" s="44" t="s">
        <v>269</v>
      </c>
      <c r="I17" s="44" t="s">
        <v>272</v>
      </c>
      <c r="J17" s="44">
        <v>60</v>
      </c>
    </row>
    <row r="18" spans="1:12" ht="15" thickBot="1" x14ac:dyDescent="0.35">
      <c r="A18" s="5" t="s">
        <v>262</v>
      </c>
      <c r="B18" s="44">
        <f t="shared" si="0"/>
        <v>48</v>
      </c>
      <c r="C18" s="44">
        <v>51</v>
      </c>
      <c r="D18" s="45">
        <v>3</v>
      </c>
      <c r="E18" s="45">
        <v>1.39</v>
      </c>
      <c r="F18" s="44" t="s">
        <v>268</v>
      </c>
      <c r="G18" s="44" t="s">
        <v>263</v>
      </c>
      <c r="H18" s="44" t="s">
        <v>269</v>
      </c>
      <c r="I18" s="44" t="s">
        <v>272</v>
      </c>
      <c r="J18" s="44">
        <v>47</v>
      </c>
    </row>
    <row r="19" spans="1:12" ht="15" thickBot="1" x14ac:dyDescent="0.35">
      <c r="A19" s="5" t="s">
        <v>262</v>
      </c>
      <c r="B19" s="44">
        <f t="shared" si="0"/>
        <v>51</v>
      </c>
      <c r="C19" s="44">
        <v>54</v>
      </c>
      <c r="D19" s="45">
        <v>2.9</v>
      </c>
      <c r="E19" s="45">
        <v>1.46</v>
      </c>
      <c r="F19" s="44" t="s">
        <v>266</v>
      </c>
      <c r="G19" s="44" t="s">
        <v>263</v>
      </c>
      <c r="H19" s="44" t="s">
        <v>269</v>
      </c>
      <c r="I19" s="44" t="s">
        <v>272</v>
      </c>
      <c r="J19" s="44">
        <v>38</v>
      </c>
    </row>
    <row r="20" spans="1:12" ht="15" thickBot="1" x14ac:dyDescent="0.35">
      <c r="A20" s="5" t="s">
        <v>262</v>
      </c>
      <c r="B20" s="44">
        <f t="shared" si="0"/>
        <v>54</v>
      </c>
      <c r="C20" s="44">
        <v>57</v>
      </c>
      <c r="D20" s="45">
        <v>2.8</v>
      </c>
      <c r="E20" s="45">
        <v>0.8</v>
      </c>
      <c r="F20" s="44" t="s">
        <v>266</v>
      </c>
      <c r="G20" s="44" t="s">
        <v>263</v>
      </c>
      <c r="H20" s="44" t="s">
        <v>269</v>
      </c>
      <c r="I20" s="44" t="s">
        <v>272</v>
      </c>
      <c r="J20" s="44">
        <v>68</v>
      </c>
    </row>
    <row r="21" spans="1:12" ht="15" thickBot="1" x14ac:dyDescent="0.35">
      <c r="A21" s="5" t="s">
        <v>262</v>
      </c>
      <c r="B21" s="44">
        <f t="shared" si="0"/>
        <v>57</v>
      </c>
      <c r="C21" s="44">
        <v>60</v>
      </c>
      <c r="D21" s="45">
        <v>2.5</v>
      </c>
      <c r="E21" s="45">
        <v>0.55000000000000004</v>
      </c>
      <c r="F21" s="44" t="s">
        <v>266</v>
      </c>
      <c r="G21" s="44" t="s">
        <v>263</v>
      </c>
      <c r="H21" s="44" t="s">
        <v>269</v>
      </c>
      <c r="I21" s="44" t="s">
        <v>272</v>
      </c>
      <c r="J21" s="44">
        <v>50</v>
      </c>
    </row>
    <row r="22" spans="1:12" ht="15" thickBot="1" x14ac:dyDescent="0.35">
      <c r="A22" s="5" t="s">
        <v>262</v>
      </c>
      <c r="B22" s="44">
        <f t="shared" si="0"/>
        <v>60</v>
      </c>
      <c r="C22" s="44">
        <v>63</v>
      </c>
      <c r="D22" s="45">
        <v>2.93</v>
      </c>
      <c r="E22" s="45">
        <v>1.61</v>
      </c>
      <c r="F22" s="44" t="s">
        <v>268</v>
      </c>
      <c r="G22" s="44" t="s">
        <v>263</v>
      </c>
      <c r="H22" s="44" t="s">
        <v>269</v>
      </c>
      <c r="I22" s="44" t="s">
        <v>272</v>
      </c>
      <c r="J22" s="44">
        <v>34</v>
      </c>
    </row>
    <row r="23" spans="1:12" ht="15" thickBot="1" x14ac:dyDescent="0.35">
      <c r="A23" s="5" t="s">
        <v>262</v>
      </c>
      <c r="B23" s="44">
        <f t="shared" si="0"/>
        <v>63</v>
      </c>
      <c r="C23" s="44">
        <v>66</v>
      </c>
      <c r="D23" s="45">
        <v>2.95</v>
      </c>
      <c r="E23" s="45">
        <v>1.03</v>
      </c>
      <c r="F23" s="44" t="s">
        <v>266</v>
      </c>
      <c r="G23" s="44" t="s">
        <v>263</v>
      </c>
      <c r="H23" s="44" t="s">
        <v>269</v>
      </c>
      <c r="I23" s="44" t="s">
        <v>272</v>
      </c>
      <c r="J23" s="44">
        <v>70</v>
      </c>
      <c r="L23" s="44" t="s">
        <v>274</v>
      </c>
    </row>
    <row r="24" spans="1:12" ht="15" thickBot="1" x14ac:dyDescent="0.35">
      <c r="A24" s="5" t="s">
        <v>262</v>
      </c>
      <c r="B24" s="44">
        <f t="shared" si="0"/>
        <v>66</v>
      </c>
      <c r="C24" s="44">
        <v>69</v>
      </c>
      <c r="D24" s="45">
        <v>2.78</v>
      </c>
      <c r="E24" s="45">
        <v>0.64</v>
      </c>
      <c r="F24" s="44" t="s">
        <v>266</v>
      </c>
      <c r="G24" s="44" t="s">
        <v>263</v>
      </c>
      <c r="H24" s="44" t="s">
        <v>269</v>
      </c>
      <c r="I24" s="44" t="s">
        <v>266</v>
      </c>
      <c r="J24" s="44">
        <v>70</v>
      </c>
    </row>
    <row r="25" spans="1:12" ht="15" thickBot="1" x14ac:dyDescent="0.35">
      <c r="A25" s="5" t="s">
        <v>262</v>
      </c>
      <c r="B25" s="44">
        <f t="shared" si="0"/>
        <v>69</v>
      </c>
      <c r="C25" s="44">
        <v>72</v>
      </c>
      <c r="D25" s="45">
        <v>3</v>
      </c>
      <c r="E25" s="45">
        <v>1.06</v>
      </c>
      <c r="F25" s="44" t="s">
        <v>266</v>
      </c>
      <c r="G25" s="44" t="s">
        <v>263</v>
      </c>
      <c r="H25" s="44" t="s">
        <v>269</v>
      </c>
      <c r="I25" s="44" t="s">
        <v>272</v>
      </c>
      <c r="J25" s="44">
        <v>60</v>
      </c>
    </row>
    <row r="26" spans="1:12" ht="15" thickBot="1" x14ac:dyDescent="0.35">
      <c r="A26" s="5" t="s">
        <v>262</v>
      </c>
      <c r="B26" s="44">
        <f t="shared" si="0"/>
        <v>72</v>
      </c>
      <c r="C26" s="44">
        <v>75</v>
      </c>
      <c r="D26" s="45">
        <v>2.6</v>
      </c>
      <c r="E26" s="45">
        <v>0.96699999999999997</v>
      </c>
      <c r="F26" s="44" t="s">
        <v>268</v>
      </c>
      <c r="G26" s="44" t="s">
        <v>263</v>
      </c>
      <c r="H26" s="44" t="s">
        <v>269</v>
      </c>
      <c r="I26" s="44" t="s">
        <v>272</v>
      </c>
      <c r="J26" s="44">
        <v>52</v>
      </c>
    </row>
    <row r="27" spans="1:12" ht="15" thickBot="1" x14ac:dyDescent="0.35">
      <c r="A27" s="5" t="s">
        <v>262</v>
      </c>
      <c r="B27" s="44">
        <f t="shared" si="0"/>
        <v>75</v>
      </c>
      <c r="C27" s="44">
        <v>78</v>
      </c>
      <c r="D27" s="45">
        <v>3</v>
      </c>
      <c r="E27" s="45">
        <v>0.73</v>
      </c>
      <c r="F27" s="44" t="s">
        <v>268</v>
      </c>
      <c r="G27" s="44" t="s">
        <v>263</v>
      </c>
      <c r="H27" s="44" t="s">
        <v>269</v>
      </c>
      <c r="I27" s="44" t="s">
        <v>272</v>
      </c>
      <c r="J27" s="44">
        <v>75</v>
      </c>
    </row>
    <row r="28" spans="1:12" x14ac:dyDescent="0.3">
      <c r="A28" s="5" t="s">
        <v>262</v>
      </c>
      <c r="B28" s="44">
        <f t="shared" si="0"/>
        <v>78</v>
      </c>
      <c r="C28" s="44">
        <v>81</v>
      </c>
      <c r="D28" s="45">
        <v>2.15</v>
      </c>
      <c r="E28" s="45">
        <v>0.22</v>
      </c>
      <c r="F28" s="44" t="s">
        <v>268</v>
      </c>
      <c r="G28" s="44" t="s">
        <v>263</v>
      </c>
      <c r="H28" s="44" t="s">
        <v>269</v>
      </c>
      <c r="I28" s="44" t="s">
        <v>272</v>
      </c>
      <c r="J28" s="44">
        <v>90</v>
      </c>
    </row>
    <row r="29" spans="1:12" x14ac:dyDescent="0.3">
      <c r="A29" s="43"/>
      <c r="D29" s="45"/>
      <c r="E29" s="45"/>
    </row>
    <row r="30" spans="1:12" x14ac:dyDescent="0.3">
      <c r="A30" s="43"/>
      <c r="D30" s="45"/>
      <c r="E30" s="45"/>
    </row>
    <row r="31" spans="1:12" x14ac:dyDescent="0.3">
      <c r="A31" s="43"/>
      <c r="D31" s="45"/>
      <c r="E31" s="45"/>
    </row>
    <row r="32" spans="1:12" x14ac:dyDescent="0.3">
      <c r="A32" s="43"/>
      <c r="D32" s="45"/>
      <c r="E32" s="45"/>
    </row>
    <row r="33" spans="1:5" x14ac:dyDescent="0.3">
      <c r="A33" s="43"/>
      <c r="D33" s="45"/>
      <c r="E33" s="45"/>
    </row>
    <row r="34" spans="1:5" x14ac:dyDescent="0.3">
      <c r="A34" s="43"/>
      <c r="D34" s="45"/>
      <c r="E34" s="45"/>
    </row>
    <row r="35" spans="1:5" x14ac:dyDescent="0.3">
      <c r="A35" s="43"/>
      <c r="D35" s="45"/>
      <c r="E35" s="45"/>
    </row>
    <row r="36" spans="1:5" x14ac:dyDescent="0.3">
      <c r="A36" s="43"/>
      <c r="D36" s="45"/>
      <c r="E36" s="45"/>
    </row>
    <row r="37" spans="1:5" x14ac:dyDescent="0.3">
      <c r="A37" s="43"/>
      <c r="D37" s="45"/>
      <c r="E37" s="45"/>
    </row>
    <row r="38" spans="1:5" x14ac:dyDescent="0.3">
      <c r="A38" s="43"/>
      <c r="D38" s="45"/>
      <c r="E38" s="45"/>
    </row>
    <row r="39" spans="1:5" x14ac:dyDescent="0.3">
      <c r="A39" s="43"/>
      <c r="D39" s="45"/>
      <c r="E39" s="45"/>
    </row>
    <row r="40" spans="1:5" x14ac:dyDescent="0.3">
      <c r="A40" s="43"/>
      <c r="D40" s="45"/>
      <c r="E40" s="45"/>
    </row>
    <row r="41" spans="1:5" x14ac:dyDescent="0.3">
      <c r="A41" s="43"/>
      <c r="D41" s="45"/>
      <c r="E41" s="45"/>
    </row>
    <row r="42" spans="1:5" x14ac:dyDescent="0.3">
      <c r="A42" s="43"/>
      <c r="D42" s="45"/>
      <c r="E42" s="45"/>
    </row>
    <row r="43" spans="1:5" x14ac:dyDescent="0.3">
      <c r="A43" s="43"/>
      <c r="D43" s="45"/>
      <c r="E43" s="45"/>
    </row>
    <row r="44" spans="1:5" x14ac:dyDescent="0.3">
      <c r="A44" s="43"/>
      <c r="D44" s="45"/>
      <c r="E44" s="45"/>
    </row>
    <row r="45" spans="1:5" x14ac:dyDescent="0.3">
      <c r="A45" s="43"/>
      <c r="D45" s="45"/>
      <c r="E45" s="45"/>
    </row>
    <row r="46" spans="1:5" x14ac:dyDescent="0.3">
      <c r="A46" s="43"/>
      <c r="D46" s="45"/>
      <c r="E46" s="45"/>
    </row>
    <row r="47" spans="1:5" x14ac:dyDescent="0.3">
      <c r="A47" s="43"/>
      <c r="D47" s="45"/>
      <c r="E47" s="45"/>
    </row>
    <row r="48" spans="1:5" x14ac:dyDescent="0.3">
      <c r="A48" s="43"/>
      <c r="D48" s="45"/>
      <c r="E48" s="45"/>
    </row>
    <row r="49" spans="1:5" x14ac:dyDescent="0.3">
      <c r="A49" s="43"/>
      <c r="D49" s="45"/>
      <c r="E49" s="45"/>
    </row>
    <row r="50" spans="1:5" x14ac:dyDescent="0.3">
      <c r="A50" s="43"/>
      <c r="D50" s="45"/>
      <c r="E50" s="45"/>
    </row>
    <row r="51" spans="1:5" x14ac:dyDescent="0.3">
      <c r="A51" s="43"/>
      <c r="D51" s="45"/>
      <c r="E51" s="45"/>
    </row>
    <row r="52" spans="1:5" x14ac:dyDescent="0.3">
      <c r="A52" s="43"/>
      <c r="D52" s="45"/>
      <c r="E52" s="45"/>
    </row>
    <row r="53" spans="1:5" x14ac:dyDescent="0.3">
      <c r="A53" s="43"/>
      <c r="D53" s="45"/>
      <c r="E53" s="45"/>
    </row>
    <row r="54" spans="1:5" x14ac:dyDescent="0.3">
      <c r="A54" s="43"/>
      <c r="D54" s="45"/>
      <c r="E54" s="45"/>
    </row>
    <row r="55" spans="1:5" x14ac:dyDescent="0.3">
      <c r="A55" s="43"/>
      <c r="D55" s="45"/>
      <c r="E55" s="45"/>
    </row>
    <row r="56" spans="1:5" x14ac:dyDescent="0.3">
      <c r="A56" s="43"/>
      <c r="D56" s="45"/>
      <c r="E56" s="45"/>
    </row>
    <row r="57" spans="1:5" x14ac:dyDescent="0.3">
      <c r="A57" s="43"/>
      <c r="D57" s="45"/>
      <c r="E57" s="45"/>
    </row>
    <row r="58" spans="1:5" x14ac:dyDescent="0.3">
      <c r="A58" s="43"/>
      <c r="D58" s="45"/>
      <c r="E58" s="45"/>
    </row>
    <row r="59" spans="1:5" x14ac:dyDescent="0.3">
      <c r="A59" s="43"/>
      <c r="D59" s="45"/>
      <c r="E59" s="45"/>
    </row>
    <row r="60" spans="1:5" x14ac:dyDescent="0.3">
      <c r="A60" s="43"/>
      <c r="D60" s="45"/>
      <c r="E60" s="45"/>
    </row>
    <row r="61" spans="1:5" x14ac:dyDescent="0.3">
      <c r="A61" s="43"/>
      <c r="D61" s="45"/>
      <c r="E61" s="45"/>
    </row>
    <row r="62" spans="1:5" x14ac:dyDescent="0.3">
      <c r="A62" s="43"/>
      <c r="D62" s="45"/>
      <c r="E62" s="45"/>
    </row>
    <row r="63" spans="1:5" x14ac:dyDescent="0.3">
      <c r="A63" s="43"/>
      <c r="D63" s="45"/>
      <c r="E63" s="45"/>
    </row>
    <row r="64" spans="1:5" x14ac:dyDescent="0.3">
      <c r="A64" s="43"/>
      <c r="D64" s="45"/>
      <c r="E64" s="45"/>
    </row>
    <row r="65" spans="1:5" x14ac:dyDescent="0.3">
      <c r="A65" s="43"/>
      <c r="D65" s="45"/>
      <c r="E65" s="45"/>
    </row>
    <row r="66" spans="1:5" x14ac:dyDescent="0.3">
      <c r="A66" s="43"/>
      <c r="D66" s="45"/>
      <c r="E66" s="45"/>
    </row>
    <row r="67" spans="1:5" x14ac:dyDescent="0.3">
      <c r="A67" s="43"/>
      <c r="D67" s="45"/>
      <c r="E67" s="45"/>
    </row>
    <row r="68" spans="1:5" x14ac:dyDescent="0.3">
      <c r="A68" s="43"/>
      <c r="D68" s="45"/>
      <c r="E68" s="45"/>
    </row>
    <row r="69" spans="1:5" x14ac:dyDescent="0.3">
      <c r="A69" s="43"/>
      <c r="D69" s="45"/>
      <c r="E69" s="45"/>
    </row>
    <row r="70" spans="1:5" x14ac:dyDescent="0.3">
      <c r="A70" s="43"/>
      <c r="D70" s="45"/>
      <c r="E70" s="45"/>
    </row>
    <row r="71" spans="1:5" x14ac:dyDescent="0.3">
      <c r="A71" s="43"/>
      <c r="D71" s="45"/>
      <c r="E71" s="45"/>
    </row>
    <row r="72" spans="1:5" x14ac:dyDescent="0.3">
      <c r="A72" s="43"/>
      <c r="D72" s="45"/>
      <c r="E72" s="45"/>
    </row>
    <row r="73" spans="1:5" x14ac:dyDescent="0.3">
      <c r="A73" s="43"/>
      <c r="D73" s="45"/>
      <c r="E73" s="45"/>
    </row>
    <row r="74" spans="1:5" x14ac:dyDescent="0.3">
      <c r="A74" s="43"/>
      <c r="D74" s="45"/>
      <c r="E74" s="45"/>
    </row>
    <row r="75" spans="1:5" x14ac:dyDescent="0.3">
      <c r="A75" s="43"/>
      <c r="D75" s="45"/>
      <c r="E75" s="45"/>
    </row>
    <row r="76" spans="1:5" x14ac:dyDescent="0.3">
      <c r="A76" s="43"/>
      <c r="D76" s="45"/>
      <c r="E76" s="45"/>
    </row>
    <row r="77" spans="1:5" x14ac:dyDescent="0.3">
      <c r="A77" s="43"/>
      <c r="D77" s="45"/>
      <c r="E77" s="45"/>
    </row>
    <row r="78" spans="1:5" x14ac:dyDescent="0.3">
      <c r="A78" s="43"/>
      <c r="D78" s="45"/>
      <c r="E78" s="45"/>
    </row>
    <row r="79" spans="1:5" x14ac:dyDescent="0.3">
      <c r="A79" s="43"/>
      <c r="D79" s="45"/>
      <c r="E79" s="45"/>
    </row>
    <row r="80" spans="1:5" x14ac:dyDescent="0.3">
      <c r="A80" s="43"/>
      <c r="D80" s="45"/>
      <c r="E80" s="45"/>
    </row>
    <row r="81" spans="1:5" x14ac:dyDescent="0.3">
      <c r="A81" s="43"/>
      <c r="D81" s="45"/>
      <c r="E81" s="45"/>
    </row>
    <row r="82" spans="1:5" x14ac:dyDescent="0.3">
      <c r="A82" s="43"/>
      <c r="D82" s="45"/>
      <c r="E82" s="45"/>
    </row>
    <row r="83" spans="1:5" x14ac:dyDescent="0.3">
      <c r="A83" s="43"/>
      <c r="D83" s="45"/>
      <c r="E83" s="45"/>
    </row>
    <row r="84" spans="1:5" x14ac:dyDescent="0.3">
      <c r="A84" s="43"/>
      <c r="D84" s="45"/>
      <c r="E84" s="45"/>
    </row>
    <row r="85" spans="1:5" x14ac:dyDescent="0.3">
      <c r="A85" s="43"/>
      <c r="D85" s="45"/>
      <c r="E85" s="45"/>
    </row>
    <row r="86" spans="1:5" x14ac:dyDescent="0.3">
      <c r="A86" s="43"/>
      <c r="D86" s="45"/>
      <c r="E86" s="45"/>
    </row>
    <row r="87" spans="1:5" x14ac:dyDescent="0.3">
      <c r="A87" s="43"/>
      <c r="D87" s="45"/>
      <c r="E87" s="45"/>
    </row>
    <row r="88" spans="1:5" x14ac:dyDescent="0.3">
      <c r="A88" s="43"/>
      <c r="D88" s="45"/>
      <c r="E88" s="45"/>
    </row>
    <row r="89" spans="1:5" x14ac:dyDescent="0.3">
      <c r="A89" s="43"/>
      <c r="D89" s="45"/>
      <c r="E89" s="45"/>
    </row>
    <row r="90" spans="1:5" x14ac:dyDescent="0.3">
      <c r="A90" s="43"/>
      <c r="D90" s="45"/>
      <c r="E90" s="45"/>
    </row>
    <row r="91" spans="1:5" x14ac:dyDescent="0.3">
      <c r="A91" s="43"/>
      <c r="D91" s="45"/>
      <c r="E91" s="45"/>
    </row>
    <row r="92" spans="1:5" x14ac:dyDescent="0.3">
      <c r="A92" s="43"/>
      <c r="D92" s="45"/>
      <c r="E92" s="45"/>
    </row>
    <row r="93" spans="1:5" x14ac:dyDescent="0.3">
      <c r="A93" s="43"/>
      <c r="D93" s="45"/>
      <c r="E93" s="45"/>
    </row>
    <row r="94" spans="1:5" x14ac:dyDescent="0.3">
      <c r="A94" s="43"/>
      <c r="D94" s="45"/>
      <c r="E94" s="45"/>
    </row>
    <row r="95" spans="1:5" x14ac:dyDescent="0.3">
      <c r="A95" s="43"/>
      <c r="D95" s="45"/>
      <c r="E95" s="45"/>
    </row>
    <row r="96" spans="1:5" x14ac:dyDescent="0.3">
      <c r="A96" s="43"/>
      <c r="D96" s="45"/>
      <c r="E96" s="45"/>
    </row>
    <row r="97" spans="1:5" x14ac:dyDescent="0.3">
      <c r="A97" s="43"/>
      <c r="D97" s="45"/>
      <c r="E97" s="45"/>
    </row>
    <row r="98" spans="1:5" x14ac:dyDescent="0.3">
      <c r="A98" s="43"/>
      <c r="D98" s="45"/>
      <c r="E98" s="45"/>
    </row>
    <row r="99" spans="1:5" x14ac:dyDescent="0.3">
      <c r="A99" s="43"/>
      <c r="D99" s="45"/>
      <c r="E99" s="45"/>
    </row>
    <row r="100" spans="1:5" x14ac:dyDescent="0.3">
      <c r="A100" s="43"/>
      <c r="D100" s="45"/>
      <c r="E100" s="45"/>
    </row>
    <row r="101" spans="1:5" x14ac:dyDescent="0.3">
      <c r="A101" s="43"/>
      <c r="D101" s="45"/>
      <c r="E101" s="45"/>
    </row>
    <row r="102" spans="1:5" x14ac:dyDescent="0.3">
      <c r="A102" s="43"/>
      <c r="D102" s="45"/>
      <c r="E102" s="45"/>
    </row>
    <row r="103" spans="1:5" x14ac:dyDescent="0.3">
      <c r="A103" s="43"/>
      <c r="D103" s="45"/>
      <c r="E103" s="45"/>
    </row>
    <row r="104" spans="1:5" x14ac:dyDescent="0.3">
      <c r="A104" s="43"/>
      <c r="D104" s="45"/>
      <c r="E104" s="45"/>
    </row>
    <row r="105" spans="1:5" x14ac:dyDescent="0.3">
      <c r="A105" s="43"/>
      <c r="D105" s="45"/>
      <c r="E105" s="45"/>
    </row>
    <row r="106" spans="1:5" x14ac:dyDescent="0.3">
      <c r="A106" s="43"/>
      <c r="D106" s="45"/>
      <c r="E106" s="45"/>
    </row>
    <row r="107" spans="1:5" x14ac:dyDescent="0.3">
      <c r="A107" s="43"/>
      <c r="D107" s="45"/>
      <c r="E107" s="45"/>
    </row>
    <row r="108" spans="1:5" x14ac:dyDescent="0.3">
      <c r="A108" s="43"/>
      <c r="D108" s="45"/>
      <c r="E108" s="45"/>
    </row>
    <row r="109" spans="1:5" x14ac:dyDescent="0.3">
      <c r="A109" s="43"/>
      <c r="D109" s="45"/>
      <c r="E109" s="45"/>
    </row>
    <row r="110" spans="1:5" x14ac:dyDescent="0.3">
      <c r="A110" s="43"/>
      <c r="D110" s="45"/>
      <c r="E110" s="45"/>
    </row>
    <row r="111" spans="1:5" x14ac:dyDescent="0.3">
      <c r="A111" s="43"/>
      <c r="D111" s="45"/>
      <c r="E111" s="45"/>
    </row>
    <row r="112" spans="1:5" x14ac:dyDescent="0.3">
      <c r="A112" s="43"/>
      <c r="D112" s="45"/>
      <c r="E112" s="45"/>
    </row>
    <row r="113" spans="1:5" x14ac:dyDescent="0.3">
      <c r="A113" s="43"/>
      <c r="D113" s="45"/>
      <c r="E113" s="45"/>
    </row>
    <row r="114" spans="1:5" x14ac:dyDescent="0.3">
      <c r="A114" s="43"/>
      <c r="D114" s="45"/>
      <c r="E114" s="45"/>
    </row>
    <row r="115" spans="1:5" x14ac:dyDescent="0.3">
      <c r="A115" s="43"/>
      <c r="D115" s="45"/>
      <c r="E115" s="45"/>
    </row>
    <row r="116" spans="1:5" x14ac:dyDescent="0.3">
      <c r="A116" s="43"/>
      <c r="D116" s="45"/>
      <c r="E116" s="45"/>
    </row>
    <row r="117" spans="1:5" x14ac:dyDescent="0.3">
      <c r="A117" s="43"/>
      <c r="D117" s="45"/>
      <c r="E117" s="45"/>
    </row>
    <row r="118" spans="1:5" x14ac:dyDescent="0.3">
      <c r="A118" s="43"/>
      <c r="D118" s="45"/>
      <c r="E118" s="45"/>
    </row>
    <row r="119" spans="1:5" x14ac:dyDescent="0.3">
      <c r="A119" s="43"/>
      <c r="D119" s="45"/>
      <c r="E119" s="45"/>
    </row>
    <row r="120" spans="1:5" x14ac:dyDescent="0.3">
      <c r="A120" s="43"/>
      <c r="D120" s="45"/>
      <c r="E120" s="45"/>
    </row>
    <row r="121" spans="1:5" x14ac:dyDescent="0.3">
      <c r="A121" s="43"/>
      <c r="D121" s="45"/>
      <c r="E121" s="45"/>
    </row>
    <row r="122" spans="1:5" x14ac:dyDescent="0.3">
      <c r="A122" s="43"/>
      <c r="D122" s="45"/>
      <c r="E122" s="45"/>
    </row>
    <row r="123" spans="1:5" x14ac:dyDescent="0.3">
      <c r="A123" s="43"/>
      <c r="D123" s="45"/>
      <c r="E123" s="45"/>
    </row>
    <row r="124" spans="1:5" x14ac:dyDescent="0.3">
      <c r="A124" s="43"/>
      <c r="D124" s="45"/>
      <c r="E124" s="45"/>
    </row>
    <row r="125" spans="1:5" x14ac:dyDescent="0.3">
      <c r="A125" s="43"/>
      <c r="D125" s="45"/>
      <c r="E125" s="45"/>
    </row>
    <row r="126" spans="1:5" x14ac:dyDescent="0.3">
      <c r="A126" s="43"/>
      <c r="D126" s="45"/>
      <c r="E126" s="45"/>
    </row>
    <row r="127" spans="1:5" x14ac:dyDescent="0.3">
      <c r="A127" s="43"/>
      <c r="D127" s="45"/>
      <c r="E127" s="45"/>
    </row>
    <row r="128" spans="1:5" x14ac:dyDescent="0.3">
      <c r="A128" s="43"/>
      <c r="D128" s="45"/>
      <c r="E128" s="45"/>
    </row>
    <row r="129" spans="1:5" x14ac:dyDescent="0.3">
      <c r="A129" s="43"/>
      <c r="D129" s="45"/>
      <c r="E129" s="45"/>
    </row>
    <row r="130" spans="1:5" x14ac:dyDescent="0.3">
      <c r="A130" s="43"/>
      <c r="D130" s="45"/>
      <c r="E130" s="45"/>
    </row>
    <row r="131" spans="1:5" x14ac:dyDescent="0.3">
      <c r="A131" s="43"/>
      <c r="D131" s="45"/>
      <c r="E131" s="45"/>
    </row>
    <row r="132" spans="1:5" x14ac:dyDescent="0.3">
      <c r="A132" s="43"/>
      <c r="D132" s="45"/>
      <c r="E132" s="45"/>
    </row>
    <row r="133" spans="1:5" x14ac:dyDescent="0.3">
      <c r="A133" s="43"/>
      <c r="D133" s="45"/>
      <c r="E133" s="45"/>
    </row>
    <row r="134" spans="1:5" x14ac:dyDescent="0.3">
      <c r="A134" s="43"/>
      <c r="D134" s="45"/>
      <c r="E134" s="45"/>
    </row>
    <row r="135" spans="1:5" x14ac:dyDescent="0.3">
      <c r="A135" s="43"/>
      <c r="D135" s="45"/>
      <c r="E135" s="45"/>
    </row>
    <row r="136" spans="1:5" x14ac:dyDescent="0.3">
      <c r="A136" s="43"/>
      <c r="D136" s="45"/>
      <c r="E136" s="45"/>
    </row>
    <row r="137" spans="1:5" x14ac:dyDescent="0.3">
      <c r="A137" s="43"/>
      <c r="D137" s="45"/>
      <c r="E137" s="45"/>
    </row>
    <row r="138" spans="1:5" x14ac:dyDescent="0.3">
      <c r="A138" s="43"/>
      <c r="D138" s="45"/>
      <c r="E138" s="45"/>
    </row>
    <row r="139" spans="1:5" x14ac:dyDescent="0.3">
      <c r="A139" s="43"/>
      <c r="D139" s="45"/>
      <c r="E139" s="45"/>
    </row>
    <row r="140" spans="1:5" x14ac:dyDescent="0.3">
      <c r="A140" s="43"/>
      <c r="D140" s="45"/>
      <c r="E140" s="45"/>
    </row>
    <row r="141" spans="1:5" x14ac:dyDescent="0.3">
      <c r="A141" s="43"/>
      <c r="D141" s="45"/>
      <c r="E141" s="45"/>
    </row>
    <row r="142" spans="1:5" x14ac:dyDescent="0.3">
      <c r="A142" s="43"/>
      <c r="D142" s="45"/>
      <c r="E142" s="45"/>
    </row>
    <row r="143" spans="1:5" x14ac:dyDescent="0.3">
      <c r="A143" s="43"/>
      <c r="D143" s="45"/>
      <c r="E143" s="45"/>
    </row>
    <row r="144" spans="1:5" x14ac:dyDescent="0.3">
      <c r="A144" s="43"/>
      <c r="D144" s="45"/>
      <c r="E144" s="45"/>
    </row>
    <row r="145" spans="1:5" x14ac:dyDescent="0.3">
      <c r="A145" s="43"/>
      <c r="D145" s="45"/>
      <c r="E145" s="45"/>
    </row>
    <row r="146" spans="1:5" x14ac:dyDescent="0.3">
      <c r="A146" s="43"/>
      <c r="D146" s="45"/>
      <c r="E146" s="45"/>
    </row>
    <row r="147" spans="1:5" x14ac:dyDescent="0.3">
      <c r="A147" s="43"/>
      <c r="D147" s="45"/>
      <c r="E147" s="45"/>
    </row>
    <row r="148" spans="1:5" x14ac:dyDescent="0.3">
      <c r="A148" s="43"/>
      <c r="D148" s="45"/>
      <c r="E148" s="45"/>
    </row>
    <row r="149" spans="1:5" x14ac:dyDescent="0.3">
      <c r="A149" s="43"/>
      <c r="D149" s="45"/>
      <c r="E149" s="45"/>
    </row>
    <row r="150" spans="1:5" x14ac:dyDescent="0.3">
      <c r="A150" s="43"/>
      <c r="D150" s="45"/>
      <c r="E150" s="45"/>
    </row>
    <row r="151" spans="1:5" x14ac:dyDescent="0.3">
      <c r="A151" s="43"/>
      <c r="D151" s="45"/>
      <c r="E151" s="45"/>
    </row>
    <row r="152" spans="1:5" x14ac:dyDescent="0.3">
      <c r="A152" s="43"/>
      <c r="D152" s="45"/>
      <c r="E152" s="45"/>
    </row>
    <row r="153" spans="1:5" x14ac:dyDescent="0.3">
      <c r="A153" s="43"/>
      <c r="D153" s="45"/>
      <c r="E153" s="45"/>
    </row>
    <row r="154" spans="1:5" x14ac:dyDescent="0.3">
      <c r="A154" s="43"/>
      <c r="D154" s="45"/>
      <c r="E154" s="45"/>
    </row>
    <row r="155" spans="1:5" x14ac:dyDescent="0.3">
      <c r="A155" s="43"/>
      <c r="D155" s="45"/>
      <c r="E155" s="45"/>
    </row>
    <row r="156" spans="1:5" x14ac:dyDescent="0.3">
      <c r="A156" s="43"/>
      <c r="D156" s="45"/>
      <c r="E156" s="45"/>
    </row>
    <row r="157" spans="1:5" x14ac:dyDescent="0.3">
      <c r="A157" s="43"/>
      <c r="D157" s="45"/>
      <c r="E157" s="45"/>
    </row>
    <row r="158" spans="1:5" x14ac:dyDescent="0.3">
      <c r="A158" s="43"/>
      <c r="D158" s="45"/>
      <c r="E158" s="45"/>
    </row>
    <row r="159" spans="1:5" x14ac:dyDescent="0.3">
      <c r="A159" s="43"/>
      <c r="D159" s="45"/>
      <c r="E159" s="45"/>
    </row>
    <row r="160" spans="1:5" x14ac:dyDescent="0.3">
      <c r="A160" s="43"/>
      <c r="D160" s="45"/>
      <c r="E160" s="45"/>
    </row>
    <row r="161" spans="1:5" x14ac:dyDescent="0.3">
      <c r="A161" s="43"/>
      <c r="D161" s="45"/>
      <c r="E161" s="45"/>
    </row>
    <row r="162" spans="1:5" x14ac:dyDescent="0.3">
      <c r="A162" s="43"/>
      <c r="D162" s="45"/>
      <c r="E162" s="45"/>
    </row>
    <row r="163" spans="1:5" x14ac:dyDescent="0.3">
      <c r="A163" s="43"/>
      <c r="D163" s="45"/>
      <c r="E163" s="45"/>
    </row>
    <row r="164" spans="1:5" x14ac:dyDescent="0.3">
      <c r="A164" s="43"/>
      <c r="D164" s="45"/>
      <c r="E164" s="45"/>
    </row>
    <row r="165" spans="1:5" x14ac:dyDescent="0.3">
      <c r="A165" s="43"/>
      <c r="D165" s="45"/>
      <c r="E165" s="45"/>
    </row>
    <row r="166" spans="1:5" x14ac:dyDescent="0.3">
      <c r="A166" s="43"/>
      <c r="D166" s="45"/>
      <c r="E166" s="45"/>
    </row>
    <row r="167" spans="1:5" x14ac:dyDescent="0.3">
      <c r="A167" s="43"/>
      <c r="D167" s="45"/>
      <c r="E167" s="45"/>
    </row>
    <row r="168" spans="1:5" x14ac:dyDescent="0.3">
      <c r="A168" s="43"/>
      <c r="D168" s="45"/>
      <c r="E168" s="45"/>
    </row>
    <row r="169" spans="1:5" x14ac:dyDescent="0.3">
      <c r="A169" s="43"/>
      <c r="D169" s="45"/>
      <c r="E169" s="45"/>
    </row>
    <row r="170" spans="1:5" x14ac:dyDescent="0.3">
      <c r="A170" s="43"/>
      <c r="D170" s="45"/>
      <c r="E170" s="45"/>
    </row>
    <row r="171" spans="1:5" x14ac:dyDescent="0.3">
      <c r="A171" s="43"/>
      <c r="D171" s="45"/>
      <c r="E171" s="45"/>
    </row>
    <row r="172" spans="1:5" x14ac:dyDescent="0.3">
      <c r="A172" s="43"/>
      <c r="D172" s="45"/>
      <c r="E172" s="45"/>
    </row>
    <row r="173" spans="1:5" x14ac:dyDescent="0.3">
      <c r="A173" s="43"/>
      <c r="D173" s="45"/>
      <c r="E173" s="45"/>
    </row>
    <row r="174" spans="1:5" x14ac:dyDescent="0.3">
      <c r="A174" s="43"/>
      <c r="D174" s="45"/>
      <c r="E174" s="45"/>
    </row>
    <row r="175" spans="1:5" x14ac:dyDescent="0.3">
      <c r="A175" s="43"/>
      <c r="D175" s="45"/>
      <c r="E175" s="45"/>
    </row>
    <row r="176" spans="1:5" x14ac:dyDescent="0.3">
      <c r="A176" s="43"/>
      <c r="D176" s="45"/>
      <c r="E176" s="45"/>
    </row>
    <row r="177" spans="1:5" x14ac:dyDescent="0.3">
      <c r="A177" s="43"/>
      <c r="D177" s="45"/>
      <c r="E177" s="45"/>
    </row>
    <row r="178" spans="1:5" x14ac:dyDescent="0.3">
      <c r="A178" s="43"/>
      <c r="D178" s="45"/>
      <c r="E178" s="45"/>
    </row>
    <row r="179" spans="1:5" x14ac:dyDescent="0.3">
      <c r="A179" s="43"/>
      <c r="D179" s="45"/>
      <c r="E179" s="45"/>
    </row>
    <row r="180" spans="1:5" x14ac:dyDescent="0.3">
      <c r="A180" s="43"/>
      <c r="D180" s="45"/>
      <c r="E180" s="45"/>
    </row>
    <row r="181" spans="1:5" x14ac:dyDescent="0.3">
      <c r="A181" s="43"/>
      <c r="D181" s="45"/>
      <c r="E181" s="45"/>
    </row>
    <row r="182" spans="1:5" x14ac:dyDescent="0.3">
      <c r="A182" s="43"/>
      <c r="D182" s="45"/>
      <c r="E182" s="45"/>
    </row>
    <row r="183" spans="1:5" x14ac:dyDescent="0.3">
      <c r="A183" s="43"/>
      <c r="D183" s="45"/>
      <c r="E183" s="45"/>
    </row>
    <row r="184" spans="1:5" x14ac:dyDescent="0.3">
      <c r="A184" s="43"/>
      <c r="D184" s="45"/>
      <c r="E184" s="45"/>
    </row>
    <row r="185" spans="1:5" x14ac:dyDescent="0.3">
      <c r="A185" s="43"/>
      <c r="D185" s="45"/>
      <c r="E185" s="45"/>
    </row>
    <row r="186" spans="1:5" x14ac:dyDescent="0.3">
      <c r="A186" s="43"/>
      <c r="D186" s="45"/>
      <c r="E186" s="45"/>
    </row>
    <row r="187" spans="1:5" x14ac:dyDescent="0.3">
      <c r="A187" s="43"/>
      <c r="D187" s="45"/>
      <c r="E187" s="45"/>
    </row>
    <row r="188" spans="1:5" x14ac:dyDescent="0.3">
      <c r="A188" s="43"/>
      <c r="D188" s="45"/>
      <c r="E188" s="45"/>
    </row>
    <row r="189" spans="1:5" x14ac:dyDescent="0.3">
      <c r="A189" s="43"/>
      <c r="D189" s="45"/>
      <c r="E189" s="45"/>
    </row>
    <row r="190" spans="1:5" x14ac:dyDescent="0.3">
      <c r="A190" s="43"/>
      <c r="D190" s="45"/>
      <c r="E190" s="45"/>
    </row>
    <row r="191" spans="1:5" x14ac:dyDescent="0.3">
      <c r="A191" s="43"/>
      <c r="D191" s="45"/>
      <c r="E191" s="45"/>
    </row>
    <row r="192" spans="1:5" x14ac:dyDescent="0.3">
      <c r="A192" s="43"/>
      <c r="D192" s="45"/>
      <c r="E192" s="45"/>
    </row>
    <row r="193" spans="1:5" x14ac:dyDescent="0.3">
      <c r="A193" s="43"/>
      <c r="D193" s="45"/>
      <c r="E193" s="45"/>
    </row>
    <row r="194" spans="1:5" x14ac:dyDescent="0.3">
      <c r="A194" s="43"/>
      <c r="D194" s="45"/>
      <c r="E194" s="45"/>
    </row>
  </sheetData>
  <dataValidations count="4">
    <dataValidation type="list" allowBlank="1" showInputMessage="1" showErrorMessage="1" sqref="F2:F194" xr:uid="{41D2476D-572A-4EA0-BDF9-932ADE98C7E9}">
      <formula1>"1 - Very soft, 2 - Soft, 3 - Moderate, 4 - Hard, 5 - Very Hard"</formula1>
    </dataValidation>
    <dataValidation type="list" allowBlank="1" showInputMessage="1" showErrorMessage="1" sqref="G2:G195" xr:uid="{17C2451D-A21B-4AE3-8EAD-DEBB1B91BDCF}">
      <formula1>"1 - No Reaction, 2 - Weak Reaction, 3 - Moderate Reaction, 4 - Strong Reaction, 5 - Very Strong Reaction"</formula1>
    </dataValidation>
    <dataValidation type="list" allowBlank="1" showInputMessage="1" showErrorMessage="1" sqref="H2:H194" xr:uid="{1D435B86-7B6E-4BA7-9C10-79EB4903F525}">
      <formula1>"1 - Unweathered, 2 - Slightly Weathered, 3 - Medium Weathered, 4 - Highly Weathered, 5 - Completely Weathered "</formula1>
    </dataValidation>
    <dataValidation type="list" allowBlank="1" showInputMessage="1" showErrorMessage="1" sqref="I2:I194" xr:uid="{E621A87B-460B-4B85-B9C7-A6923E1C9642}">
      <formula1>"1 - Extremely Soft, 2 - Soft, 3 - Medium, 4 - Hard, 5 - Very Hard"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9E9AA-268F-4E40-AC3A-610E1C323CB7}">
  <sheetPr>
    <tabColor theme="7" tint="0.59999389629810485"/>
  </sheetPr>
  <dimension ref="A1:B82"/>
  <sheetViews>
    <sheetView workbookViewId="0">
      <selection activeCell="E5" sqref="E5"/>
    </sheetView>
  </sheetViews>
  <sheetFormatPr defaultRowHeight="14.4" x14ac:dyDescent="0.3"/>
  <cols>
    <col min="1" max="1" width="11.44140625" style="44" bestFit="1" customWidth="1"/>
    <col min="2" max="2" width="35.21875" style="44" bestFit="1" customWidth="1"/>
    <col min="5" max="5" width="29.6640625" customWidth="1"/>
  </cols>
  <sheetData>
    <row r="1" spans="1:2" ht="18" thickBot="1" x14ac:dyDescent="0.35">
      <c r="A1" s="46" t="s">
        <v>21</v>
      </c>
      <c r="B1" s="46" t="s">
        <v>85</v>
      </c>
    </row>
    <row r="2" spans="1:2" x14ac:dyDescent="0.3">
      <c r="A2" s="44">
        <v>1</v>
      </c>
      <c r="B2" s="44" t="s">
        <v>88</v>
      </c>
    </row>
    <row r="3" spans="1:2" x14ac:dyDescent="0.3">
      <c r="A3" s="44">
        <f>A2+1</f>
        <v>2</v>
      </c>
      <c r="B3" s="44" t="s">
        <v>88</v>
      </c>
    </row>
    <row r="4" spans="1:2" x14ac:dyDescent="0.3">
      <c r="A4" s="44">
        <f t="shared" ref="A4:A67" si="0">A3+1</f>
        <v>3</v>
      </c>
      <c r="B4" s="44" t="s">
        <v>88</v>
      </c>
    </row>
    <row r="5" spans="1:2" x14ac:dyDescent="0.3">
      <c r="A5" s="44">
        <f t="shared" si="0"/>
        <v>4</v>
      </c>
      <c r="B5" s="44">
        <v>0.126</v>
      </c>
    </row>
    <row r="6" spans="1:2" x14ac:dyDescent="0.3">
      <c r="A6" s="44">
        <f t="shared" si="0"/>
        <v>5</v>
      </c>
      <c r="B6" s="44">
        <v>0.16600000000000001</v>
      </c>
    </row>
    <row r="7" spans="1:2" x14ac:dyDescent="0.3">
      <c r="A7" s="44">
        <f t="shared" si="0"/>
        <v>6</v>
      </c>
      <c r="B7" s="44">
        <v>4.5</v>
      </c>
    </row>
    <row r="8" spans="1:2" x14ac:dyDescent="0.3">
      <c r="A8" s="44">
        <f t="shared" si="0"/>
        <v>7</v>
      </c>
      <c r="B8" s="44">
        <v>0.66100000000000003</v>
      </c>
    </row>
    <row r="9" spans="1:2" x14ac:dyDescent="0.3">
      <c r="A9" s="44">
        <f t="shared" si="0"/>
        <v>8</v>
      </c>
      <c r="B9" s="44">
        <v>0.55000000000000004</v>
      </c>
    </row>
    <row r="10" spans="1:2" x14ac:dyDescent="0.3">
      <c r="A10" s="44">
        <f t="shared" si="0"/>
        <v>9</v>
      </c>
      <c r="B10" s="44">
        <v>0.71099999999999997</v>
      </c>
    </row>
    <row r="11" spans="1:2" x14ac:dyDescent="0.3">
      <c r="A11" s="44">
        <f t="shared" si="0"/>
        <v>10</v>
      </c>
      <c r="B11" s="44">
        <v>0.36899999999999999</v>
      </c>
    </row>
    <row r="12" spans="1:2" x14ac:dyDescent="0.3">
      <c r="A12" s="44">
        <f t="shared" si="0"/>
        <v>11</v>
      </c>
      <c r="B12" s="44">
        <v>0.88600000000000001</v>
      </c>
    </row>
    <row r="13" spans="1:2" x14ac:dyDescent="0.3">
      <c r="A13" s="44">
        <f t="shared" si="0"/>
        <v>12</v>
      </c>
      <c r="B13" s="44">
        <v>0.53100000000000003</v>
      </c>
    </row>
    <row r="14" spans="1:2" x14ac:dyDescent="0.3">
      <c r="A14" s="44">
        <f t="shared" si="0"/>
        <v>13</v>
      </c>
      <c r="B14" s="44">
        <v>0.93300000000000005</v>
      </c>
    </row>
    <row r="15" spans="1:2" x14ac:dyDescent="0.3">
      <c r="A15" s="44">
        <f t="shared" si="0"/>
        <v>14</v>
      </c>
      <c r="B15" s="44">
        <v>0.127</v>
      </c>
    </row>
    <row r="16" spans="1:2" x14ac:dyDescent="0.3">
      <c r="A16" s="44">
        <f t="shared" si="0"/>
        <v>15</v>
      </c>
      <c r="B16" s="44">
        <v>5.2</v>
      </c>
    </row>
    <row r="17" spans="1:2" x14ac:dyDescent="0.3">
      <c r="A17" s="44">
        <f t="shared" si="0"/>
        <v>16</v>
      </c>
      <c r="B17" s="44">
        <v>0.64100000000000001</v>
      </c>
    </row>
    <row r="18" spans="1:2" x14ac:dyDescent="0.3">
      <c r="A18" s="44">
        <f t="shared" si="0"/>
        <v>17</v>
      </c>
      <c r="B18" s="44">
        <v>0.71799999999999997</v>
      </c>
    </row>
    <row r="19" spans="1:2" x14ac:dyDescent="0.3">
      <c r="A19" s="44">
        <f t="shared" si="0"/>
        <v>18</v>
      </c>
      <c r="B19" s="44">
        <v>6.55</v>
      </c>
    </row>
    <row r="20" spans="1:2" x14ac:dyDescent="0.3">
      <c r="A20" s="44">
        <f t="shared" si="0"/>
        <v>19</v>
      </c>
      <c r="B20" s="44">
        <v>2.2200000000000002</v>
      </c>
    </row>
    <row r="21" spans="1:2" x14ac:dyDescent="0.3">
      <c r="A21" s="44">
        <f t="shared" si="0"/>
        <v>20</v>
      </c>
      <c r="B21" s="44">
        <v>0.82099999999999995</v>
      </c>
    </row>
    <row r="22" spans="1:2" x14ac:dyDescent="0.3">
      <c r="A22" s="44">
        <f t="shared" si="0"/>
        <v>21</v>
      </c>
      <c r="B22" s="44">
        <v>3.3000000000000002E-2</v>
      </c>
    </row>
    <row r="23" spans="1:2" x14ac:dyDescent="0.3">
      <c r="A23" s="44">
        <f t="shared" si="0"/>
        <v>22</v>
      </c>
      <c r="B23" s="44">
        <v>0.32100000000000001</v>
      </c>
    </row>
    <row r="24" spans="1:2" x14ac:dyDescent="0.3">
      <c r="A24" s="44">
        <f t="shared" si="0"/>
        <v>23</v>
      </c>
      <c r="B24" s="44">
        <v>0.59799999999999998</v>
      </c>
    </row>
    <row r="25" spans="1:2" x14ac:dyDescent="0.3">
      <c r="A25" s="44">
        <f t="shared" si="0"/>
        <v>24</v>
      </c>
      <c r="B25" s="44">
        <v>0.59499999999999997</v>
      </c>
    </row>
    <row r="26" spans="1:2" x14ac:dyDescent="0.3">
      <c r="A26" s="44">
        <f t="shared" si="0"/>
        <v>25</v>
      </c>
      <c r="B26" s="44">
        <v>1.1100000000000001</v>
      </c>
    </row>
    <row r="27" spans="1:2" x14ac:dyDescent="0.3">
      <c r="A27" s="44">
        <f t="shared" si="0"/>
        <v>26</v>
      </c>
      <c r="B27" s="44">
        <v>0.38100000000000001</v>
      </c>
    </row>
    <row r="28" spans="1:2" x14ac:dyDescent="0.3">
      <c r="A28" s="44">
        <f t="shared" si="0"/>
        <v>27</v>
      </c>
      <c r="B28" s="44">
        <v>0.14499999999999999</v>
      </c>
    </row>
    <row r="29" spans="1:2" x14ac:dyDescent="0.3">
      <c r="A29" s="44">
        <f t="shared" si="0"/>
        <v>28</v>
      </c>
      <c r="B29" s="44">
        <v>0.29199999999999998</v>
      </c>
    </row>
    <row r="30" spans="1:2" x14ac:dyDescent="0.3">
      <c r="A30" s="44">
        <f t="shared" si="0"/>
        <v>29</v>
      </c>
      <c r="B30" s="44">
        <v>0.255</v>
      </c>
    </row>
    <row r="31" spans="1:2" x14ac:dyDescent="0.3">
      <c r="A31" s="44">
        <f t="shared" si="0"/>
        <v>30</v>
      </c>
      <c r="B31" s="44">
        <v>2.5000000000000001E-2</v>
      </c>
    </row>
    <row r="32" spans="1:2" x14ac:dyDescent="0.3">
      <c r="A32" s="44">
        <f t="shared" si="0"/>
        <v>31</v>
      </c>
      <c r="B32" s="44">
        <v>1.6E-2</v>
      </c>
    </row>
    <row r="33" spans="1:2" x14ac:dyDescent="0.3">
      <c r="A33" s="44">
        <f t="shared" si="0"/>
        <v>32</v>
      </c>
      <c r="B33" s="44">
        <v>0.127</v>
      </c>
    </row>
    <row r="34" spans="1:2" x14ac:dyDescent="0.3">
      <c r="A34" s="44">
        <f t="shared" si="0"/>
        <v>33</v>
      </c>
      <c r="B34" s="44">
        <v>0.38800000000000001</v>
      </c>
    </row>
    <row r="35" spans="1:2" x14ac:dyDescent="0.3">
      <c r="A35" s="44">
        <f t="shared" si="0"/>
        <v>34</v>
      </c>
      <c r="B35" s="44">
        <v>0.12</v>
      </c>
    </row>
    <row r="36" spans="1:2" x14ac:dyDescent="0.3">
      <c r="A36" s="44">
        <f t="shared" si="0"/>
        <v>35</v>
      </c>
      <c r="B36" s="44">
        <v>2.5000000000000001E-2</v>
      </c>
    </row>
    <row r="37" spans="1:2" x14ac:dyDescent="0.3">
      <c r="A37" s="44">
        <f t="shared" si="0"/>
        <v>36</v>
      </c>
      <c r="B37" s="44">
        <v>0.03</v>
      </c>
    </row>
    <row r="38" spans="1:2" x14ac:dyDescent="0.3">
      <c r="A38" s="44">
        <f t="shared" si="0"/>
        <v>37</v>
      </c>
      <c r="B38" s="44">
        <v>0.29799999999999999</v>
      </c>
    </row>
    <row r="39" spans="1:2" x14ac:dyDescent="0.3">
      <c r="A39" s="44">
        <f t="shared" si="0"/>
        <v>38</v>
      </c>
      <c r="B39" s="44">
        <v>2.8000000000000001E-2</v>
      </c>
    </row>
    <row r="40" spans="1:2" x14ac:dyDescent="0.3">
      <c r="A40" s="44">
        <f t="shared" si="0"/>
        <v>39</v>
      </c>
      <c r="B40" s="44">
        <v>2.8000000000000001E-2</v>
      </c>
    </row>
    <row r="41" spans="1:2" x14ac:dyDescent="0.3">
      <c r="A41" s="44">
        <f t="shared" si="0"/>
        <v>40</v>
      </c>
      <c r="B41" s="44">
        <v>1.6E-2</v>
      </c>
    </row>
    <row r="42" spans="1:2" x14ac:dyDescent="0.3">
      <c r="A42" s="44">
        <f t="shared" si="0"/>
        <v>41</v>
      </c>
      <c r="B42" s="44">
        <v>0.13300000000000001</v>
      </c>
    </row>
    <row r="43" spans="1:2" x14ac:dyDescent="0.3">
      <c r="A43" s="44">
        <f t="shared" si="0"/>
        <v>42</v>
      </c>
      <c r="B43" s="44">
        <v>0.127</v>
      </c>
    </row>
    <row r="44" spans="1:2" x14ac:dyDescent="0.3">
      <c r="A44" s="44">
        <f t="shared" si="0"/>
        <v>43</v>
      </c>
      <c r="B44" s="44">
        <v>0.122</v>
      </c>
    </row>
    <row r="45" spans="1:2" x14ac:dyDescent="0.3">
      <c r="A45" s="44">
        <f t="shared" si="0"/>
        <v>44</v>
      </c>
      <c r="B45" s="44">
        <v>0.109</v>
      </c>
    </row>
    <row r="46" spans="1:2" x14ac:dyDescent="0.3">
      <c r="A46" s="44">
        <f t="shared" si="0"/>
        <v>45</v>
      </c>
      <c r="B46" s="44">
        <v>3.6999999999999998E-2</v>
      </c>
    </row>
    <row r="47" spans="1:2" x14ac:dyDescent="0.3">
      <c r="A47" s="44">
        <f t="shared" si="0"/>
        <v>46</v>
      </c>
      <c r="B47" s="44">
        <v>0.6</v>
      </c>
    </row>
    <row r="48" spans="1:2" x14ac:dyDescent="0.3">
      <c r="A48" s="44">
        <f t="shared" si="0"/>
        <v>47</v>
      </c>
      <c r="B48" s="44">
        <v>0.34499999999999997</v>
      </c>
    </row>
    <row r="49" spans="1:2" x14ac:dyDescent="0.3">
      <c r="A49" s="44">
        <f t="shared" si="0"/>
        <v>48</v>
      </c>
      <c r="B49" s="44">
        <v>0.501</v>
      </c>
    </row>
    <row r="50" spans="1:2" x14ac:dyDescent="0.3">
      <c r="A50" s="44">
        <f t="shared" si="0"/>
        <v>49</v>
      </c>
      <c r="B50" s="44">
        <v>0.53200000000000003</v>
      </c>
    </row>
    <row r="51" spans="1:2" x14ac:dyDescent="0.3">
      <c r="A51" s="44">
        <f t="shared" si="0"/>
        <v>50</v>
      </c>
      <c r="B51" s="44">
        <v>0.499</v>
      </c>
    </row>
    <row r="52" spans="1:2" x14ac:dyDescent="0.3">
      <c r="A52" s="44">
        <f t="shared" si="0"/>
        <v>51</v>
      </c>
      <c r="B52" s="44">
        <v>0.43099999999999999</v>
      </c>
    </row>
    <row r="53" spans="1:2" x14ac:dyDescent="0.3">
      <c r="A53" s="44">
        <f t="shared" si="0"/>
        <v>52</v>
      </c>
      <c r="B53" s="44">
        <v>0.55800000000000005</v>
      </c>
    </row>
    <row r="54" spans="1:2" x14ac:dyDescent="0.3">
      <c r="A54" s="44">
        <f t="shared" si="0"/>
        <v>53</v>
      </c>
      <c r="B54" s="44">
        <v>0.49399999999999999</v>
      </c>
    </row>
    <row r="55" spans="1:2" x14ac:dyDescent="0.3">
      <c r="A55" s="44">
        <f t="shared" si="0"/>
        <v>54</v>
      </c>
      <c r="B55" s="44">
        <v>0.61899999999999999</v>
      </c>
    </row>
    <row r="56" spans="1:2" x14ac:dyDescent="0.3">
      <c r="A56" s="44">
        <f t="shared" si="0"/>
        <v>55</v>
      </c>
      <c r="B56" s="44">
        <v>0.44600000000000001</v>
      </c>
    </row>
    <row r="57" spans="1:2" x14ac:dyDescent="0.3">
      <c r="A57" s="44">
        <f t="shared" si="0"/>
        <v>56</v>
      </c>
      <c r="B57" s="44">
        <v>0.68700000000000006</v>
      </c>
    </row>
    <row r="58" spans="1:2" x14ac:dyDescent="0.3">
      <c r="A58" s="44">
        <f t="shared" si="0"/>
        <v>57</v>
      </c>
      <c r="B58" s="44">
        <v>0.58899999999999997</v>
      </c>
    </row>
    <row r="59" spans="1:2" x14ac:dyDescent="0.3">
      <c r="A59" s="44">
        <f t="shared" si="0"/>
        <v>58</v>
      </c>
      <c r="B59" s="44">
        <v>0.22</v>
      </c>
    </row>
    <row r="60" spans="1:2" x14ac:dyDescent="0.3">
      <c r="A60" s="44">
        <f t="shared" si="0"/>
        <v>59</v>
      </c>
      <c r="B60" s="44">
        <v>0.27</v>
      </c>
    </row>
    <row r="61" spans="1:2" x14ac:dyDescent="0.3">
      <c r="A61" s="44">
        <f t="shared" si="0"/>
        <v>60</v>
      </c>
      <c r="B61" s="44">
        <v>0.375</v>
      </c>
    </row>
    <row r="62" spans="1:2" x14ac:dyDescent="0.3">
      <c r="A62" s="44">
        <f t="shared" si="0"/>
        <v>61</v>
      </c>
      <c r="B62" s="44">
        <v>0.317</v>
      </c>
    </row>
    <row r="63" spans="1:2" x14ac:dyDescent="0.3">
      <c r="A63" s="44">
        <f t="shared" si="0"/>
        <v>62</v>
      </c>
      <c r="B63" s="44">
        <v>0.372</v>
      </c>
    </row>
    <row r="64" spans="1:2" x14ac:dyDescent="0.3">
      <c r="A64" s="44">
        <f t="shared" si="0"/>
        <v>63</v>
      </c>
      <c r="B64" s="44">
        <v>0.51300000000000001</v>
      </c>
    </row>
    <row r="65" spans="1:2" x14ac:dyDescent="0.3">
      <c r="A65" s="44">
        <f t="shared" si="0"/>
        <v>64</v>
      </c>
      <c r="B65" s="44">
        <v>0.317</v>
      </c>
    </row>
    <row r="66" spans="1:2" x14ac:dyDescent="0.3">
      <c r="A66" s="44">
        <f t="shared" si="0"/>
        <v>65</v>
      </c>
      <c r="B66" s="44">
        <v>5.8000000000000003E-2</v>
      </c>
    </row>
    <row r="67" spans="1:2" x14ac:dyDescent="0.3">
      <c r="A67" s="44">
        <f t="shared" si="0"/>
        <v>66</v>
      </c>
      <c r="B67" s="44">
        <v>0.01</v>
      </c>
    </row>
    <row r="68" spans="1:2" x14ac:dyDescent="0.3">
      <c r="A68" s="44">
        <f t="shared" ref="A68:A82" si="1">A67+1</f>
        <v>67</v>
      </c>
      <c r="B68" s="44">
        <v>0.432</v>
      </c>
    </row>
    <row r="69" spans="1:2" x14ac:dyDescent="0.3">
      <c r="A69" s="44">
        <f t="shared" si="1"/>
        <v>68</v>
      </c>
      <c r="B69" s="44">
        <v>0.24199999999999999</v>
      </c>
    </row>
    <row r="70" spans="1:2" x14ac:dyDescent="0.3">
      <c r="A70" s="44">
        <f t="shared" si="1"/>
        <v>69</v>
      </c>
      <c r="B70" s="44">
        <v>0.112</v>
      </c>
    </row>
    <row r="71" spans="1:2" x14ac:dyDescent="0.3">
      <c r="A71" s="44">
        <f t="shared" si="1"/>
        <v>70</v>
      </c>
      <c r="B71" s="44">
        <v>0.58699999999999997</v>
      </c>
    </row>
    <row r="72" spans="1:2" x14ac:dyDescent="0.3">
      <c r="A72" s="44">
        <f t="shared" si="1"/>
        <v>71</v>
      </c>
      <c r="B72" s="44">
        <v>0.375</v>
      </c>
    </row>
    <row r="73" spans="1:2" x14ac:dyDescent="0.3">
      <c r="A73" s="44">
        <f t="shared" si="1"/>
        <v>72</v>
      </c>
      <c r="B73" s="44">
        <v>1.1399999999999999</v>
      </c>
    </row>
    <row r="74" spans="1:2" x14ac:dyDescent="0.3">
      <c r="A74" s="44">
        <f t="shared" si="1"/>
        <v>73</v>
      </c>
      <c r="B74" s="44">
        <v>0.35699999999999998</v>
      </c>
    </row>
    <row r="75" spans="1:2" x14ac:dyDescent="0.3">
      <c r="A75" s="44">
        <f t="shared" si="1"/>
        <v>74</v>
      </c>
      <c r="B75" s="44">
        <v>0.41899999999999998</v>
      </c>
    </row>
    <row r="76" spans="1:2" x14ac:dyDescent="0.3">
      <c r="A76" s="44">
        <f t="shared" si="1"/>
        <v>75</v>
      </c>
      <c r="B76" s="44">
        <v>5.0999999999999997E-2</v>
      </c>
    </row>
    <row r="77" spans="1:2" x14ac:dyDescent="0.3">
      <c r="A77" s="44">
        <f t="shared" si="1"/>
        <v>76</v>
      </c>
      <c r="B77" s="44">
        <v>0.215</v>
      </c>
    </row>
    <row r="78" spans="1:2" x14ac:dyDescent="0.3">
      <c r="A78" s="44">
        <f t="shared" si="1"/>
        <v>77</v>
      </c>
      <c r="B78" s="44">
        <v>0.23799999999999999</v>
      </c>
    </row>
    <row r="79" spans="1:2" x14ac:dyDescent="0.3">
      <c r="A79" s="44">
        <f t="shared" si="1"/>
        <v>78</v>
      </c>
      <c r="B79" s="44">
        <v>0.73</v>
      </c>
    </row>
    <row r="80" spans="1:2" x14ac:dyDescent="0.3">
      <c r="A80" s="44">
        <f t="shared" si="1"/>
        <v>79</v>
      </c>
      <c r="B80" s="44">
        <v>0.47199999999999998</v>
      </c>
    </row>
    <row r="81" spans="1:2" x14ac:dyDescent="0.3">
      <c r="A81" s="44">
        <f t="shared" si="1"/>
        <v>80</v>
      </c>
      <c r="B81" s="44">
        <v>0.219</v>
      </c>
    </row>
    <row r="82" spans="1:2" x14ac:dyDescent="0.3">
      <c r="A82" s="44">
        <f t="shared" si="1"/>
        <v>81</v>
      </c>
      <c r="B82" s="44">
        <v>0.182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F441D-6C16-4446-96AB-C6D9BFF04C9D}">
  <sheetPr>
    <tabColor theme="7" tint="0.59999389629810485"/>
  </sheetPr>
  <dimension ref="A1:C29"/>
  <sheetViews>
    <sheetView tabSelected="1" workbookViewId="0">
      <selection activeCell="G22" sqref="G22"/>
    </sheetView>
  </sheetViews>
  <sheetFormatPr defaultRowHeight="14.4" x14ac:dyDescent="0.3"/>
  <cols>
    <col min="1" max="1" width="11.44140625" style="44" customWidth="1"/>
    <col min="2" max="2" width="12.33203125" style="44" customWidth="1"/>
    <col min="3" max="3" width="13.21875" style="44" customWidth="1"/>
    <col min="6" max="6" width="29.6640625" customWidth="1"/>
  </cols>
  <sheetData>
    <row r="1" spans="1:3" ht="18" thickBot="1" x14ac:dyDescent="0.35">
      <c r="A1" s="3" t="s">
        <v>86</v>
      </c>
      <c r="B1" s="46" t="s">
        <v>2</v>
      </c>
      <c r="C1" s="46" t="s">
        <v>3</v>
      </c>
    </row>
    <row r="2" spans="1:3" x14ac:dyDescent="0.3">
      <c r="A2" s="44">
        <v>1</v>
      </c>
      <c r="B2" s="44">
        <v>0</v>
      </c>
      <c r="C2" s="44">
        <v>5.75</v>
      </c>
    </row>
    <row r="3" spans="1:3" x14ac:dyDescent="0.3">
      <c r="A3" s="44">
        <v>2</v>
      </c>
      <c r="B3" s="44">
        <f>C2</f>
        <v>5.75</v>
      </c>
      <c r="C3" s="44">
        <v>8.82</v>
      </c>
    </row>
    <row r="4" spans="1:3" x14ac:dyDescent="0.3">
      <c r="A4" s="44">
        <v>3</v>
      </c>
      <c r="B4" s="44">
        <f t="shared" ref="B4:B29" si="0">C3</f>
        <v>8.82</v>
      </c>
      <c r="C4" s="44">
        <v>11.86</v>
      </c>
    </row>
    <row r="5" spans="1:3" x14ac:dyDescent="0.3">
      <c r="A5" s="44">
        <v>4</v>
      </c>
      <c r="B5" s="44">
        <f t="shared" si="0"/>
        <v>11.86</v>
      </c>
      <c r="C5" s="44">
        <v>14.52</v>
      </c>
    </row>
    <row r="6" spans="1:3" x14ac:dyDescent="0.3">
      <c r="A6" s="44">
        <v>5</v>
      </c>
      <c r="B6" s="44">
        <f t="shared" si="0"/>
        <v>14.52</v>
      </c>
      <c r="C6" s="44">
        <v>17.66</v>
      </c>
    </row>
    <row r="7" spans="1:3" x14ac:dyDescent="0.3">
      <c r="A7" s="44">
        <v>6</v>
      </c>
      <c r="B7" s="44">
        <f t="shared" si="0"/>
        <v>17.66</v>
      </c>
      <c r="C7" s="44">
        <v>20.57</v>
      </c>
    </row>
    <row r="8" spans="1:3" x14ac:dyDescent="0.3">
      <c r="A8" s="44">
        <v>7</v>
      </c>
      <c r="B8" s="44">
        <f t="shared" si="0"/>
        <v>20.57</v>
      </c>
      <c r="C8" s="44">
        <v>23.27</v>
      </c>
    </row>
    <row r="9" spans="1:3" x14ac:dyDescent="0.3">
      <c r="A9" s="44">
        <v>8</v>
      </c>
      <c r="B9" s="44">
        <f t="shared" si="0"/>
        <v>23.27</v>
      </c>
      <c r="C9" s="44">
        <v>26.08</v>
      </c>
    </row>
    <row r="10" spans="1:3" x14ac:dyDescent="0.3">
      <c r="A10" s="44">
        <v>9</v>
      </c>
      <c r="B10" s="44">
        <f t="shared" si="0"/>
        <v>26.08</v>
      </c>
      <c r="C10" s="44">
        <v>29</v>
      </c>
    </row>
    <row r="11" spans="1:3" x14ac:dyDescent="0.3">
      <c r="A11" s="44">
        <v>10</v>
      </c>
      <c r="B11" s="44">
        <f t="shared" si="0"/>
        <v>29</v>
      </c>
      <c r="C11" s="44">
        <v>31.4</v>
      </c>
    </row>
    <row r="12" spans="1:3" x14ac:dyDescent="0.3">
      <c r="A12" s="44">
        <v>11</v>
      </c>
      <c r="B12" s="44">
        <f t="shared" si="0"/>
        <v>31.4</v>
      </c>
      <c r="C12" s="44">
        <v>34.549999999999997</v>
      </c>
    </row>
    <row r="13" spans="1:3" x14ac:dyDescent="0.3">
      <c r="A13" s="44">
        <v>12</v>
      </c>
      <c r="B13" s="44">
        <f t="shared" si="0"/>
        <v>34.549999999999997</v>
      </c>
      <c r="C13" s="44">
        <v>37</v>
      </c>
    </row>
    <row r="14" spans="1:3" x14ac:dyDescent="0.3">
      <c r="A14" s="44">
        <v>13</v>
      </c>
      <c r="B14" s="44">
        <f t="shared" si="0"/>
        <v>37</v>
      </c>
      <c r="C14" s="44">
        <v>39.049999999999997</v>
      </c>
    </row>
    <row r="15" spans="1:3" x14ac:dyDescent="0.3">
      <c r="A15" s="44">
        <v>14</v>
      </c>
      <c r="B15" s="44">
        <f t="shared" si="0"/>
        <v>39.049999999999997</v>
      </c>
      <c r="C15" s="44">
        <v>41.7</v>
      </c>
    </row>
    <row r="16" spans="1:3" x14ac:dyDescent="0.3">
      <c r="A16" s="44">
        <v>15</v>
      </c>
      <c r="B16" s="44">
        <f t="shared" si="0"/>
        <v>41.7</v>
      </c>
      <c r="C16" s="44">
        <v>44.35</v>
      </c>
    </row>
    <row r="17" spans="1:3" x14ac:dyDescent="0.3">
      <c r="A17" s="44">
        <v>16</v>
      </c>
      <c r="B17" s="44">
        <f t="shared" si="0"/>
        <v>44.35</v>
      </c>
      <c r="C17" s="44">
        <v>47.15</v>
      </c>
    </row>
    <row r="18" spans="1:3" x14ac:dyDescent="0.3">
      <c r="A18" s="44">
        <v>17</v>
      </c>
      <c r="B18" s="44">
        <f t="shared" si="0"/>
        <v>47.15</v>
      </c>
      <c r="C18" s="44">
        <v>50.12</v>
      </c>
    </row>
    <row r="19" spans="1:3" x14ac:dyDescent="0.3">
      <c r="A19" s="44">
        <v>18</v>
      </c>
      <c r="B19" s="44">
        <f t="shared" si="0"/>
        <v>50.12</v>
      </c>
      <c r="C19" s="44">
        <v>53.17</v>
      </c>
    </row>
    <row r="20" spans="1:3" x14ac:dyDescent="0.3">
      <c r="A20" s="44">
        <v>19</v>
      </c>
      <c r="B20" s="44">
        <f t="shared" si="0"/>
        <v>53.17</v>
      </c>
      <c r="C20" s="44">
        <v>56.02</v>
      </c>
    </row>
    <row r="21" spans="1:3" x14ac:dyDescent="0.3">
      <c r="A21" s="44">
        <v>20</v>
      </c>
      <c r="B21" s="44">
        <f t="shared" si="0"/>
        <v>56.02</v>
      </c>
      <c r="C21" s="44">
        <v>59.25</v>
      </c>
    </row>
    <row r="22" spans="1:3" x14ac:dyDescent="0.3">
      <c r="A22" s="44">
        <v>21</v>
      </c>
      <c r="B22" s="44">
        <f t="shared" si="0"/>
        <v>59.25</v>
      </c>
      <c r="C22" s="44">
        <v>62.3</v>
      </c>
    </row>
    <row r="23" spans="1:3" x14ac:dyDescent="0.3">
      <c r="A23" s="44">
        <v>22</v>
      </c>
      <c r="B23" s="44">
        <f t="shared" si="0"/>
        <v>62.3</v>
      </c>
      <c r="C23" s="44">
        <v>65.400000000000006</v>
      </c>
    </row>
    <row r="24" spans="1:3" x14ac:dyDescent="0.3">
      <c r="A24" s="44">
        <v>23</v>
      </c>
      <c r="B24" s="44">
        <f t="shared" si="0"/>
        <v>65.400000000000006</v>
      </c>
      <c r="C24" s="44">
        <v>68.400000000000006</v>
      </c>
    </row>
    <row r="25" spans="1:3" x14ac:dyDescent="0.3">
      <c r="A25" s="44">
        <v>24</v>
      </c>
      <c r="B25" s="44">
        <f t="shared" si="0"/>
        <v>68.400000000000006</v>
      </c>
      <c r="C25" s="44">
        <v>71.28</v>
      </c>
    </row>
    <row r="26" spans="1:3" x14ac:dyDescent="0.3">
      <c r="A26" s="44">
        <v>25</v>
      </c>
      <c r="B26" s="44">
        <f t="shared" si="0"/>
        <v>71.28</v>
      </c>
      <c r="C26" s="44">
        <v>74.33</v>
      </c>
    </row>
    <row r="27" spans="1:3" x14ac:dyDescent="0.3">
      <c r="A27" s="44">
        <v>26</v>
      </c>
      <c r="B27" s="44">
        <f t="shared" si="0"/>
        <v>74.33</v>
      </c>
      <c r="C27" s="44">
        <v>76.84</v>
      </c>
    </row>
    <row r="28" spans="1:3" x14ac:dyDescent="0.3">
      <c r="A28" s="44">
        <v>27</v>
      </c>
      <c r="B28" s="44">
        <f t="shared" si="0"/>
        <v>76.84</v>
      </c>
      <c r="C28" s="44">
        <v>79.67</v>
      </c>
    </row>
    <row r="29" spans="1:3" x14ac:dyDescent="0.3">
      <c r="A29" s="44">
        <v>28</v>
      </c>
      <c r="B29" s="44">
        <f t="shared" si="0"/>
        <v>79.67</v>
      </c>
      <c r="C29" s="44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451E-1A68-4C64-9754-EB0567B65191}">
  <sheetPr>
    <tabColor theme="7" tint="0.59999389629810485"/>
  </sheetPr>
  <dimension ref="A1:J9"/>
  <sheetViews>
    <sheetView workbookViewId="0">
      <selection activeCell="G30" sqref="G30"/>
    </sheetView>
  </sheetViews>
  <sheetFormatPr defaultRowHeight="14.4" x14ac:dyDescent="0.3"/>
  <cols>
    <col min="1" max="1" width="13.5546875" style="44" customWidth="1"/>
    <col min="2" max="2" width="10.33203125" style="44" customWidth="1"/>
    <col min="3" max="3" width="30.33203125" style="44" customWidth="1"/>
    <col min="4" max="4" width="18.5546875" style="44" bestFit="1" customWidth="1"/>
    <col min="5" max="5" width="15.44140625" style="44" bestFit="1" customWidth="1"/>
    <col min="6" max="6" width="16.44140625" style="44" bestFit="1" customWidth="1"/>
    <col min="7" max="7" width="23.5546875" style="44" customWidth="1"/>
    <col min="8" max="8" width="16.44140625" style="44" customWidth="1"/>
    <col min="9" max="9" width="20.33203125" style="44" customWidth="1"/>
    <col min="10" max="10" width="17.88671875" style="44" customWidth="1"/>
    <col min="13" max="13" width="29.6640625" customWidth="1"/>
  </cols>
  <sheetData>
    <row r="1" spans="1:10" ht="18" thickBot="1" x14ac:dyDescent="0.35">
      <c r="A1" s="46" t="s">
        <v>2</v>
      </c>
      <c r="B1" s="46" t="s">
        <v>3</v>
      </c>
      <c r="C1" s="3" t="s">
        <v>23</v>
      </c>
      <c r="D1" s="3" t="s">
        <v>27</v>
      </c>
      <c r="E1" s="3" t="s">
        <v>28</v>
      </c>
      <c r="F1" s="3" t="s">
        <v>29</v>
      </c>
      <c r="G1" s="3" t="s">
        <v>30</v>
      </c>
      <c r="H1" s="3" t="s">
        <v>26</v>
      </c>
      <c r="I1" s="3" t="s">
        <v>25</v>
      </c>
      <c r="J1" s="3" t="s">
        <v>24</v>
      </c>
    </row>
    <row r="2" spans="1:10" x14ac:dyDescent="0.3">
      <c r="A2" s="44">
        <v>9.9499999999999993</v>
      </c>
      <c r="B2" s="44">
        <v>10.145</v>
      </c>
      <c r="D2" s="44">
        <f t="shared" ref="D2:D7" si="0">(B2-A2)*100</f>
        <v>19.500000000000028</v>
      </c>
      <c r="E2" s="44">
        <v>6.35</v>
      </c>
      <c r="F2" s="44">
        <v>1718</v>
      </c>
      <c r="G2" s="44">
        <v>1103</v>
      </c>
      <c r="H2" s="47">
        <f>(D2*((E2/2)*(E2/2))*3.14159)</f>
        <v>617.54921852812583</v>
      </c>
      <c r="I2" s="47">
        <f>F2/H2</f>
        <v>2.7819644952263105</v>
      </c>
      <c r="J2" s="47">
        <f>(F2/(F2-G2))</f>
        <v>2.7934959349593496</v>
      </c>
    </row>
    <row r="3" spans="1:10" x14ac:dyDescent="0.3">
      <c r="A3" s="44">
        <v>12.25</v>
      </c>
      <c r="B3" s="44">
        <v>12.4</v>
      </c>
      <c r="D3" s="44">
        <f t="shared" si="0"/>
        <v>15.000000000000036</v>
      </c>
      <c r="E3" s="44">
        <v>6.35</v>
      </c>
      <c r="F3" s="44">
        <v>1421</v>
      </c>
      <c r="G3" s="44">
        <v>950</v>
      </c>
      <c r="H3" s="47">
        <f t="shared" ref="H3:H9" si="1">(D3*((E3/2)*(E3/2))*3.14159)</f>
        <v>475.03786040625113</v>
      </c>
      <c r="I3" s="47">
        <f t="shared" ref="I3:I9" si="2">F3/H3</f>
        <v>2.9913405192267506</v>
      </c>
      <c r="J3" s="47">
        <f t="shared" ref="J3:J9" si="3">(F3/(F3-G3))</f>
        <v>3.0169851380042463</v>
      </c>
    </row>
    <row r="4" spans="1:10" x14ac:dyDescent="0.3">
      <c r="A4" s="44">
        <v>20.43</v>
      </c>
      <c r="B4" s="44">
        <v>20.57</v>
      </c>
      <c r="D4" s="44">
        <f t="shared" si="0"/>
        <v>14.000000000000057</v>
      </c>
      <c r="E4" s="44">
        <v>6.35</v>
      </c>
      <c r="F4" s="44">
        <v>1408</v>
      </c>
      <c r="G4" s="44">
        <v>931</v>
      </c>
      <c r="H4" s="47">
        <f t="shared" si="1"/>
        <v>443.36866971250174</v>
      </c>
      <c r="I4" s="47">
        <f t="shared" si="2"/>
        <v>3.1756867279616405</v>
      </c>
      <c r="J4" s="47">
        <f t="shared" si="3"/>
        <v>2.9517819706498951</v>
      </c>
    </row>
    <row r="5" spans="1:10" x14ac:dyDescent="0.3">
      <c r="A5" s="44">
        <v>23.27</v>
      </c>
      <c r="B5" s="44">
        <v>23.42</v>
      </c>
      <c r="D5" s="44">
        <f t="shared" si="0"/>
        <v>15.000000000000213</v>
      </c>
      <c r="E5" s="44">
        <v>6.35</v>
      </c>
      <c r="F5" s="44">
        <v>1353</v>
      </c>
      <c r="G5" s="44">
        <v>869</v>
      </c>
      <c r="H5" s="47">
        <f t="shared" si="1"/>
        <v>475.03786040625675</v>
      </c>
      <c r="I5" s="47">
        <f t="shared" si="2"/>
        <v>2.8481940341405672</v>
      </c>
      <c r="J5" s="47">
        <f t="shared" si="3"/>
        <v>2.7954545454545454</v>
      </c>
    </row>
    <row r="6" spans="1:10" x14ac:dyDescent="0.3">
      <c r="A6" s="44">
        <v>32.380000000000003</v>
      </c>
      <c r="B6" s="44">
        <v>32.520000000000003</v>
      </c>
      <c r="D6" s="44">
        <f t="shared" si="0"/>
        <v>14.000000000000057</v>
      </c>
      <c r="E6" s="44">
        <v>6.35</v>
      </c>
      <c r="F6" s="44">
        <v>1118</v>
      </c>
      <c r="G6" s="44">
        <v>698</v>
      </c>
      <c r="H6" s="47">
        <f t="shared" si="1"/>
        <v>443.36866971250174</v>
      </c>
      <c r="I6" s="47">
        <f t="shared" si="2"/>
        <v>2.5216035240490866</v>
      </c>
      <c r="J6" s="47">
        <f t="shared" si="3"/>
        <v>2.6619047619047618</v>
      </c>
    </row>
    <row r="7" spans="1:10" x14ac:dyDescent="0.3">
      <c r="A7" s="44">
        <v>56.805</v>
      </c>
      <c r="B7" s="44">
        <v>56.91</v>
      </c>
      <c r="D7" s="44">
        <f t="shared" si="0"/>
        <v>10.499999999999687</v>
      </c>
      <c r="E7" s="44">
        <v>6.35</v>
      </c>
      <c r="F7" s="44">
        <v>938</v>
      </c>
      <c r="G7" s="44">
        <v>593</v>
      </c>
      <c r="H7" s="47">
        <f t="shared" si="1"/>
        <v>332.52650228436511</v>
      </c>
      <c r="I7" s="47">
        <f t="shared" si="2"/>
        <v>2.8208277943448099</v>
      </c>
      <c r="J7" s="47">
        <f t="shared" si="3"/>
        <v>2.7188405797101449</v>
      </c>
    </row>
    <row r="8" spans="1:10" x14ac:dyDescent="0.3">
      <c r="A8" s="44">
        <v>65.400000000000006</v>
      </c>
      <c r="B8" s="44">
        <v>65.55</v>
      </c>
      <c r="D8" s="44">
        <f>(B8-A8)*100</f>
        <v>14.999999999999147</v>
      </c>
      <c r="E8" s="44">
        <v>6.35</v>
      </c>
      <c r="F8" s="44">
        <v>1489</v>
      </c>
      <c r="G8" s="44">
        <v>995</v>
      </c>
      <c r="H8" s="47">
        <f t="shared" si="1"/>
        <v>475.03786040622299</v>
      </c>
      <c r="I8" s="47">
        <f t="shared" si="2"/>
        <v>3.1344870043130864</v>
      </c>
      <c r="J8" s="47">
        <f t="shared" si="3"/>
        <v>3.0141700404858298</v>
      </c>
    </row>
    <row r="9" spans="1:10" x14ac:dyDescent="0.3">
      <c r="A9" s="44">
        <v>68.125</v>
      </c>
      <c r="B9" s="44">
        <v>68.290000000000006</v>
      </c>
      <c r="D9" s="44">
        <f t="shared" ref="D9" si="4">(B9-A9)*100</f>
        <v>16.500000000000625</v>
      </c>
      <c r="E9" s="44">
        <v>6.35</v>
      </c>
      <c r="F9" s="44">
        <v>2170</v>
      </c>
      <c r="G9" s="44">
        <v>1640</v>
      </c>
      <c r="H9" s="47">
        <f t="shared" si="1"/>
        <v>522.54164644689479</v>
      </c>
      <c r="I9" s="47">
        <f t="shared" si="2"/>
        <v>4.1527790459483196</v>
      </c>
      <c r="J9" s="47">
        <f t="shared" si="3"/>
        <v>4.0943396226415096</v>
      </c>
    </row>
  </sheetData>
  <dataValidations count="1">
    <dataValidation type="list" allowBlank="1" showInputMessage="1" showErrorMessage="1" sqref="E2:E9" xr:uid="{50696409-41D0-4603-83CD-BCDDBA481271}">
      <formula1>" - ,6.35, 4.76"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5074-4284-4EB8-AEFF-D47789EB820D}">
  <sheetPr>
    <tabColor theme="9" tint="0.59999389629810485"/>
  </sheetPr>
  <dimension ref="A1:H35"/>
  <sheetViews>
    <sheetView workbookViewId="0">
      <selection activeCell="C8" sqref="C8"/>
    </sheetView>
  </sheetViews>
  <sheetFormatPr defaultRowHeight="14.4" x14ac:dyDescent="0.3"/>
  <cols>
    <col min="1" max="1" width="14.44140625" customWidth="1"/>
    <col min="2" max="2" width="13.77734375" customWidth="1"/>
    <col min="3" max="3" width="13.109375" bestFit="1" customWidth="1"/>
    <col min="4" max="4" width="14.44140625" bestFit="1" customWidth="1"/>
    <col min="5" max="6" width="16.21875" customWidth="1"/>
    <col min="7" max="7" width="60.44140625" bestFit="1" customWidth="1"/>
    <col min="8" max="8" width="68.44140625" bestFit="1" customWidth="1"/>
  </cols>
  <sheetData>
    <row r="1" spans="1:8" ht="18" thickBot="1" x14ac:dyDescent="0.35">
      <c r="A1" s="46" t="s">
        <v>2</v>
      </c>
      <c r="B1" s="46" t="s">
        <v>3</v>
      </c>
      <c r="C1" s="3" t="s">
        <v>8</v>
      </c>
      <c r="D1" s="3" t="s">
        <v>9</v>
      </c>
      <c r="E1" s="3" t="s">
        <v>93</v>
      </c>
      <c r="F1" s="3" t="s">
        <v>94</v>
      </c>
      <c r="G1" s="3" t="s">
        <v>45</v>
      </c>
      <c r="H1" s="3" t="s">
        <v>41</v>
      </c>
    </row>
    <row r="2" spans="1:8" x14ac:dyDescent="0.3">
      <c r="A2">
        <v>0</v>
      </c>
      <c r="B2">
        <v>3.23</v>
      </c>
      <c r="C2">
        <f t="shared" ref="C2:C35" si="0">B2-A2</f>
        <v>3.23</v>
      </c>
      <c r="H2" t="s">
        <v>104</v>
      </c>
    </row>
    <row r="3" spans="1:8" x14ac:dyDescent="0.3">
      <c r="A3">
        <v>3.23</v>
      </c>
      <c r="B3">
        <v>5.75</v>
      </c>
      <c r="C3">
        <f t="shared" si="0"/>
        <v>2.52</v>
      </c>
      <c r="E3" t="s">
        <v>172</v>
      </c>
      <c r="F3" t="s">
        <v>173</v>
      </c>
      <c r="G3" t="s">
        <v>174</v>
      </c>
      <c r="H3" t="s">
        <v>175</v>
      </c>
    </row>
    <row r="4" spans="1:8" x14ac:dyDescent="0.3">
      <c r="A4">
        <v>5.75</v>
      </c>
      <c r="B4">
        <v>6.41</v>
      </c>
      <c r="C4">
        <f t="shared" si="0"/>
        <v>0.66000000000000014</v>
      </c>
      <c r="E4" t="s">
        <v>100</v>
      </c>
      <c r="F4" t="s">
        <v>176</v>
      </c>
      <c r="G4" t="s">
        <v>177</v>
      </c>
    </row>
    <row r="5" spans="1:8" x14ac:dyDescent="0.3">
      <c r="A5">
        <v>6.41</v>
      </c>
      <c r="B5">
        <v>9.44</v>
      </c>
      <c r="C5">
        <f t="shared" si="0"/>
        <v>3.0299999999999994</v>
      </c>
      <c r="E5" t="s">
        <v>178</v>
      </c>
      <c r="F5" t="s">
        <v>95</v>
      </c>
      <c r="H5" t="s">
        <v>179</v>
      </c>
    </row>
    <row r="6" spans="1:8" x14ac:dyDescent="0.3">
      <c r="A6">
        <v>9.44</v>
      </c>
      <c r="B6">
        <v>9.76</v>
      </c>
      <c r="C6">
        <f t="shared" si="0"/>
        <v>0.32000000000000028</v>
      </c>
      <c r="E6" t="s">
        <v>180</v>
      </c>
      <c r="F6" t="s">
        <v>95</v>
      </c>
      <c r="H6" t="s">
        <v>181</v>
      </c>
    </row>
    <row r="7" spans="1:8" x14ac:dyDescent="0.3">
      <c r="A7">
        <v>9.76</v>
      </c>
      <c r="B7">
        <v>10.89</v>
      </c>
      <c r="C7">
        <f t="shared" si="0"/>
        <v>1.1300000000000008</v>
      </c>
      <c r="E7" t="s">
        <v>189</v>
      </c>
      <c r="F7" t="s">
        <v>176</v>
      </c>
      <c r="G7" t="s">
        <v>182</v>
      </c>
    </row>
    <row r="8" spans="1:8" x14ac:dyDescent="0.3">
      <c r="A8">
        <v>10.89</v>
      </c>
      <c r="B8">
        <v>12</v>
      </c>
      <c r="C8">
        <f t="shared" si="0"/>
        <v>1.1099999999999994</v>
      </c>
      <c r="E8" t="s">
        <v>188</v>
      </c>
      <c r="F8" t="s">
        <v>95</v>
      </c>
      <c r="G8" t="s">
        <v>184</v>
      </c>
      <c r="H8" t="s">
        <v>183</v>
      </c>
    </row>
    <row r="9" spans="1:8" x14ac:dyDescent="0.3">
      <c r="A9">
        <v>12</v>
      </c>
      <c r="B9">
        <v>13.31</v>
      </c>
      <c r="C9">
        <f t="shared" si="0"/>
        <v>1.3100000000000005</v>
      </c>
      <c r="E9" t="s">
        <v>185</v>
      </c>
      <c r="F9" t="s">
        <v>186</v>
      </c>
      <c r="G9" t="s">
        <v>187</v>
      </c>
      <c r="H9" t="s">
        <v>193</v>
      </c>
    </row>
    <row r="10" spans="1:8" x14ac:dyDescent="0.3">
      <c r="A10">
        <v>13.31</v>
      </c>
      <c r="B10">
        <v>15.74</v>
      </c>
      <c r="C10">
        <f t="shared" si="0"/>
        <v>2.4299999999999997</v>
      </c>
      <c r="E10" t="s">
        <v>190</v>
      </c>
      <c r="F10" t="s">
        <v>173</v>
      </c>
      <c r="G10" t="s">
        <v>174</v>
      </c>
      <c r="H10" t="s">
        <v>191</v>
      </c>
    </row>
    <row r="11" spans="1:8" x14ac:dyDescent="0.3">
      <c r="A11">
        <v>15.74</v>
      </c>
      <c r="B11">
        <v>17.23</v>
      </c>
      <c r="C11">
        <f t="shared" si="0"/>
        <v>1.4900000000000002</v>
      </c>
      <c r="E11" t="s">
        <v>194</v>
      </c>
      <c r="F11" t="s">
        <v>186</v>
      </c>
      <c r="G11" t="s">
        <v>187</v>
      </c>
      <c r="H11" t="s">
        <v>193</v>
      </c>
    </row>
    <row r="12" spans="1:8" x14ac:dyDescent="0.3">
      <c r="A12">
        <v>17.23</v>
      </c>
      <c r="B12">
        <v>20.77</v>
      </c>
      <c r="C12">
        <f t="shared" si="0"/>
        <v>3.5399999999999991</v>
      </c>
      <c r="E12" t="s">
        <v>196</v>
      </c>
      <c r="F12" t="s">
        <v>195</v>
      </c>
      <c r="G12" t="s">
        <v>197</v>
      </c>
      <c r="H12" t="s">
        <v>198</v>
      </c>
    </row>
    <row r="13" spans="1:8" x14ac:dyDescent="0.3">
      <c r="A13">
        <v>20.77</v>
      </c>
      <c r="B13">
        <v>21.9</v>
      </c>
      <c r="C13">
        <f t="shared" si="0"/>
        <v>1.129999999999999</v>
      </c>
      <c r="E13" t="s">
        <v>172</v>
      </c>
      <c r="F13" t="s">
        <v>173</v>
      </c>
      <c r="G13" t="s">
        <v>174</v>
      </c>
      <c r="H13" t="s">
        <v>175</v>
      </c>
    </row>
    <row r="14" spans="1:8" x14ac:dyDescent="0.3">
      <c r="A14">
        <v>21.9</v>
      </c>
      <c r="B14">
        <v>23.05</v>
      </c>
      <c r="C14">
        <f t="shared" si="0"/>
        <v>1.1500000000000021</v>
      </c>
      <c r="E14" t="s">
        <v>192</v>
      </c>
      <c r="F14" t="s">
        <v>186</v>
      </c>
      <c r="G14" t="s">
        <v>187</v>
      </c>
      <c r="H14" t="s">
        <v>199</v>
      </c>
    </row>
    <row r="15" spans="1:8" x14ac:dyDescent="0.3">
      <c r="A15">
        <v>23.05</v>
      </c>
      <c r="B15">
        <v>25.86</v>
      </c>
      <c r="C15">
        <f t="shared" si="0"/>
        <v>2.8099999999999987</v>
      </c>
      <c r="E15" t="s">
        <v>200</v>
      </c>
      <c r="F15" t="s">
        <v>173</v>
      </c>
      <c r="G15" t="s">
        <v>174</v>
      </c>
      <c r="H15" t="s">
        <v>175</v>
      </c>
    </row>
    <row r="16" spans="1:8" x14ac:dyDescent="0.3">
      <c r="A16">
        <v>25.86</v>
      </c>
      <c r="B16">
        <v>26.08</v>
      </c>
      <c r="C16">
        <f t="shared" si="0"/>
        <v>0.21999999999999886</v>
      </c>
      <c r="E16" t="s">
        <v>96</v>
      </c>
      <c r="F16" t="s">
        <v>91</v>
      </c>
    </row>
    <row r="17" spans="1:8" x14ac:dyDescent="0.3">
      <c r="A17">
        <v>26.08</v>
      </c>
      <c r="B17">
        <v>26.36</v>
      </c>
      <c r="C17">
        <f t="shared" si="0"/>
        <v>0.28000000000000114</v>
      </c>
      <c r="E17" t="s">
        <v>178</v>
      </c>
      <c r="F17" t="s">
        <v>95</v>
      </c>
      <c r="H17" t="s">
        <v>179</v>
      </c>
    </row>
    <row r="18" spans="1:8" x14ac:dyDescent="0.3">
      <c r="A18">
        <v>26.36</v>
      </c>
      <c r="B18">
        <v>31.22</v>
      </c>
      <c r="C18">
        <f t="shared" si="0"/>
        <v>4.8599999999999994</v>
      </c>
      <c r="E18" t="s">
        <v>102</v>
      </c>
      <c r="F18" t="s">
        <v>173</v>
      </c>
      <c r="G18" t="s">
        <v>174</v>
      </c>
      <c r="H18" t="s">
        <v>201</v>
      </c>
    </row>
    <row r="19" spans="1:8" x14ac:dyDescent="0.3">
      <c r="A19">
        <v>31.22</v>
      </c>
      <c r="B19">
        <v>33.56</v>
      </c>
      <c r="C19">
        <f t="shared" si="0"/>
        <v>2.3400000000000034</v>
      </c>
      <c r="E19" t="s">
        <v>196</v>
      </c>
      <c r="F19" t="s">
        <v>195</v>
      </c>
      <c r="G19" t="s">
        <v>197</v>
      </c>
      <c r="H19" t="s">
        <v>198</v>
      </c>
    </row>
    <row r="20" spans="1:8" x14ac:dyDescent="0.3">
      <c r="A20">
        <v>33.56</v>
      </c>
      <c r="B20">
        <v>45</v>
      </c>
      <c r="C20">
        <f t="shared" si="0"/>
        <v>11.439999999999998</v>
      </c>
      <c r="E20" t="s">
        <v>172</v>
      </c>
      <c r="F20" t="s">
        <v>173</v>
      </c>
      <c r="G20" t="s">
        <v>202</v>
      </c>
      <c r="H20" t="s">
        <v>203</v>
      </c>
    </row>
    <row r="21" spans="1:8" x14ac:dyDescent="0.3">
      <c r="A21">
        <v>45</v>
      </c>
      <c r="B21">
        <v>46.83</v>
      </c>
      <c r="C21">
        <f t="shared" si="0"/>
        <v>1.8299999999999983</v>
      </c>
      <c r="E21" t="s">
        <v>205</v>
      </c>
      <c r="F21" t="s">
        <v>95</v>
      </c>
      <c r="H21" t="s">
        <v>206</v>
      </c>
    </row>
    <row r="22" spans="1:8" x14ac:dyDescent="0.3">
      <c r="A22">
        <v>46.83</v>
      </c>
      <c r="B22">
        <v>62</v>
      </c>
      <c r="C22">
        <f t="shared" si="0"/>
        <v>15.170000000000002</v>
      </c>
      <c r="E22" t="s">
        <v>204</v>
      </c>
      <c r="F22" t="s">
        <v>95</v>
      </c>
      <c r="H22" t="s">
        <v>207</v>
      </c>
    </row>
    <row r="23" spans="1:8" x14ac:dyDescent="0.3">
      <c r="A23">
        <v>62</v>
      </c>
      <c r="B23">
        <v>63.82</v>
      </c>
      <c r="C23">
        <f t="shared" si="0"/>
        <v>1.8200000000000003</v>
      </c>
      <c r="E23" t="s">
        <v>101</v>
      </c>
      <c r="F23" t="s">
        <v>95</v>
      </c>
      <c r="H23" t="s">
        <v>211</v>
      </c>
    </row>
    <row r="24" spans="1:8" x14ac:dyDescent="0.3">
      <c r="A24">
        <v>63.82</v>
      </c>
      <c r="B24">
        <v>64.81</v>
      </c>
      <c r="C24">
        <f t="shared" si="0"/>
        <v>0.99000000000000199</v>
      </c>
      <c r="E24" t="s">
        <v>99</v>
      </c>
      <c r="F24" t="s">
        <v>95</v>
      </c>
    </row>
    <row r="25" spans="1:8" x14ac:dyDescent="0.3">
      <c r="A25">
        <v>64.81</v>
      </c>
      <c r="B25">
        <v>69.52</v>
      </c>
      <c r="C25">
        <f t="shared" si="0"/>
        <v>4.7099999999999937</v>
      </c>
      <c r="E25" t="s">
        <v>212</v>
      </c>
      <c r="F25" t="s">
        <v>213</v>
      </c>
      <c r="G25" t="s">
        <v>214</v>
      </c>
      <c r="H25" t="s">
        <v>215</v>
      </c>
    </row>
    <row r="26" spans="1:8" x14ac:dyDescent="0.3">
      <c r="A26">
        <v>69.52</v>
      </c>
      <c r="B26">
        <v>73.12</v>
      </c>
      <c r="C26">
        <f t="shared" si="0"/>
        <v>3.6000000000000085</v>
      </c>
      <c r="E26" t="s">
        <v>216</v>
      </c>
      <c r="F26" t="s">
        <v>95</v>
      </c>
      <c r="H26" t="s">
        <v>217</v>
      </c>
    </row>
    <row r="27" spans="1:8" x14ac:dyDescent="0.3">
      <c r="A27">
        <v>73.12</v>
      </c>
      <c r="B27">
        <v>73.599999999999994</v>
      </c>
      <c r="C27">
        <f t="shared" si="0"/>
        <v>0.47999999999998977</v>
      </c>
      <c r="E27" t="s">
        <v>96</v>
      </c>
      <c r="F27" t="s">
        <v>91</v>
      </c>
      <c r="H27" t="s">
        <v>218</v>
      </c>
    </row>
    <row r="28" spans="1:8" x14ac:dyDescent="0.3">
      <c r="A28">
        <v>73.599999999999994</v>
      </c>
      <c r="B28">
        <v>75.53</v>
      </c>
      <c r="C28">
        <f t="shared" si="0"/>
        <v>1.9300000000000068</v>
      </c>
      <c r="E28" t="s">
        <v>219</v>
      </c>
      <c r="F28" t="s">
        <v>95</v>
      </c>
      <c r="G28" t="s">
        <v>220</v>
      </c>
      <c r="H28" t="s">
        <v>221</v>
      </c>
    </row>
    <row r="29" spans="1:8" x14ac:dyDescent="0.3">
      <c r="A29">
        <v>75.53</v>
      </c>
      <c r="B29">
        <v>76.41</v>
      </c>
      <c r="C29">
        <f t="shared" si="0"/>
        <v>0.87999999999999545</v>
      </c>
      <c r="E29" t="s">
        <v>101</v>
      </c>
      <c r="F29" t="s">
        <v>95</v>
      </c>
      <c r="H29" t="s">
        <v>222</v>
      </c>
    </row>
    <row r="30" spans="1:8" x14ac:dyDescent="0.3">
      <c r="A30">
        <v>76.41</v>
      </c>
      <c r="B30">
        <v>76.77</v>
      </c>
      <c r="C30">
        <f>B30-A30</f>
        <v>0.35999999999999943</v>
      </c>
      <c r="E30" t="s">
        <v>223</v>
      </c>
      <c r="F30" t="s">
        <v>173</v>
      </c>
      <c r="G30" t="s">
        <v>224</v>
      </c>
    </row>
    <row r="31" spans="1:8" x14ac:dyDescent="0.3">
      <c r="A31">
        <v>76.77</v>
      </c>
      <c r="B31">
        <v>81</v>
      </c>
      <c r="C31">
        <f>B31-A31</f>
        <v>4.230000000000004</v>
      </c>
      <c r="E31" t="s">
        <v>99</v>
      </c>
      <c r="F31" t="s">
        <v>95</v>
      </c>
    </row>
    <row r="32" spans="1:8" x14ac:dyDescent="0.3">
      <c r="C32">
        <f>B32-A32</f>
        <v>0</v>
      </c>
    </row>
    <row r="33" spans="3:3" x14ac:dyDescent="0.3">
      <c r="C33">
        <f>B33-A33</f>
        <v>0</v>
      </c>
    </row>
    <row r="34" spans="3:3" x14ac:dyDescent="0.3">
      <c r="C34">
        <f t="shared" si="0"/>
        <v>0</v>
      </c>
    </row>
    <row r="35" spans="3:3" x14ac:dyDescent="0.3">
      <c r="C35">
        <f t="shared" si="0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F3A9D-0A38-4461-89EE-11F24222733B}">
  <sheetPr>
    <tabColor theme="9" tint="0.59999389629810485"/>
  </sheetPr>
  <dimension ref="A1:E4"/>
  <sheetViews>
    <sheetView workbookViewId="0">
      <selection activeCell="J18" sqref="J18"/>
    </sheetView>
  </sheetViews>
  <sheetFormatPr defaultRowHeight="14.4" x14ac:dyDescent="0.3"/>
  <cols>
    <col min="1" max="1" width="13.21875" customWidth="1"/>
    <col min="2" max="2" width="14.44140625" customWidth="1"/>
    <col min="3" max="3" width="16.44140625" customWidth="1"/>
    <col min="4" max="4" width="16.88671875" bestFit="1" customWidth="1"/>
    <col min="5" max="5" width="21.109375" bestFit="1" customWidth="1"/>
  </cols>
  <sheetData>
    <row r="1" spans="1:5" ht="18" thickBot="1" x14ac:dyDescent="0.35">
      <c r="A1" s="46" t="s">
        <v>2</v>
      </c>
      <c r="B1" s="46" t="s">
        <v>3</v>
      </c>
      <c r="C1" s="3" t="s">
        <v>8</v>
      </c>
      <c r="D1" s="3" t="s">
        <v>39</v>
      </c>
      <c r="E1" s="3" t="s">
        <v>40</v>
      </c>
    </row>
    <row r="2" spans="1:5" x14ac:dyDescent="0.3">
      <c r="C2">
        <f>B2-A2</f>
        <v>0</v>
      </c>
    </row>
    <row r="3" spans="1:5" x14ac:dyDescent="0.3">
      <c r="C3">
        <f t="shared" ref="C3:C4" si="0">B3-A3</f>
        <v>0</v>
      </c>
    </row>
    <row r="4" spans="1:5" x14ac:dyDescent="0.3">
      <c r="C4">
        <f t="shared" si="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CF03-CC1C-4D8A-B9D2-32832330D214}">
  <sheetPr>
    <tabColor theme="9" tint="0.59999389629810485"/>
  </sheetPr>
  <dimension ref="A1:I89"/>
  <sheetViews>
    <sheetView workbookViewId="0">
      <pane ySplit="1" topLeftCell="A2" activePane="bottomLeft" state="frozen"/>
      <selection pane="bottomLeft" sqref="A1:A1048576"/>
    </sheetView>
  </sheetViews>
  <sheetFormatPr defaultRowHeight="14.4" x14ac:dyDescent="0.3"/>
  <cols>
    <col min="1" max="1" width="14.5546875" customWidth="1"/>
    <col min="2" max="2" width="15" customWidth="1"/>
    <col min="3" max="3" width="13.109375" bestFit="1" customWidth="1"/>
    <col min="4" max="4" width="24.88671875" bestFit="1" customWidth="1"/>
    <col min="5" max="5" width="27.5546875" bestFit="1" customWidth="1"/>
    <col min="6" max="7" width="27.5546875" customWidth="1"/>
    <col min="8" max="8" width="15.6640625" customWidth="1"/>
    <col min="9" max="9" width="33" customWidth="1"/>
  </cols>
  <sheetData>
    <row r="1" spans="1:9" ht="18" thickBot="1" x14ac:dyDescent="0.35">
      <c r="A1" s="46" t="s">
        <v>2</v>
      </c>
      <c r="B1" s="46" t="s">
        <v>3</v>
      </c>
      <c r="C1" s="3" t="s">
        <v>8</v>
      </c>
      <c r="D1" s="3" t="s">
        <v>43</v>
      </c>
      <c r="E1" s="3" t="s">
        <v>44</v>
      </c>
      <c r="F1" s="3" t="s">
        <v>46</v>
      </c>
      <c r="G1" s="3" t="s">
        <v>47</v>
      </c>
      <c r="H1" s="3" t="s">
        <v>42</v>
      </c>
      <c r="I1" s="3" t="s">
        <v>41</v>
      </c>
    </row>
    <row r="2" spans="1:9" x14ac:dyDescent="0.3">
      <c r="A2">
        <v>25.86</v>
      </c>
      <c r="B2">
        <v>26.08</v>
      </c>
      <c r="C2">
        <f>B2-A2</f>
        <v>0.21999999999999886</v>
      </c>
      <c r="E2" t="s">
        <v>91</v>
      </c>
      <c r="F2" t="s">
        <v>165</v>
      </c>
      <c r="G2">
        <v>3</v>
      </c>
      <c r="H2">
        <v>68</v>
      </c>
      <c r="I2" t="s">
        <v>166</v>
      </c>
    </row>
    <row r="3" spans="1:9" x14ac:dyDescent="0.3">
      <c r="A3">
        <v>27.09</v>
      </c>
      <c r="B3">
        <v>31.22</v>
      </c>
      <c r="C3">
        <f t="shared" ref="C3:C6" si="0">B3-A3</f>
        <v>4.129999999999999</v>
      </c>
      <c r="E3" t="s">
        <v>167</v>
      </c>
      <c r="F3" t="s">
        <v>168</v>
      </c>
      <c r="G3">
        <v>3</v>
      </c>
      <c r="H3" t="s">
        <v>88</v>
      </c>
      <c r="I3" t="s">
        <v>169</v>
      </c>
    </row>
    <row r="4" spans="1:9" x14ac:dyDescent="0.3">
      <c r="A4">
        <v>31.22</v>
      </c>
      <c r="B4">
        <v>31.27</v>
      </c>
      <c r="C4">
        <f t="shared" si="0"/>
        <v>5.0000000000000711E-2</v>
      </c>
      <c r="E4" t="s">
        <v>91</v>
      </c>
      <c r="F4" t="s">
        <v>165</v>
      </c>
      <c r="G4">
        <v>3</v>
      </c>
      <c r="H4">
        <v>66</v>
      </c>
      <c r="I4" t="s">
        <v>166</v>
      </c>
    </row>
    <row r="5" spans="1:9" x14ac:dyDescent="0.3">
      <c r="A5">
        <v>33.56</v>
      </c>
      <c r="B5">
        <v>44.35</v>
      </c>
      <c r="C5">
        <f t="shared" si="0"/>
        <v>10.79</v>
      </c>
      <c r="E5" t="s">
        <v>170</v>
      </c>
      <c r="I5" t="s">
        <v>171</v>
      </c>
    </row>
    <row r="6" spans="1:9" x14ac:dyDescent="0.3">
      <c r="A6">
        <v>73.12</v>
      </c>
      <c r="B6">
        <v>73.599999999999994</v>
      </c>
      <c r="C6">
        <f t="shared" si="0"/>
        <v>0.47999999999998977</v>
      </c>
      <c r="E6" t="s">
        <v>91</v>
      </c>
      <c r="F6" t="s">
        <v>165</v>
      </c>
      <c r="G6">
        <v>3</v>
      </c>
      <c r="H6">
        <v>75</v>
      </c>
      <c r="I6" t="s">
        <v>210</v>
      </c>
    </row>
    <row r="9" spans="1:9" x14ac:dyDescent="0.3">
      <c r="A9">
        <v>1</v>
      </c>
      <c r="B9">
        <v>1.01</v>
      </c>
      <c r="C9">
        <f t="shared" ref="C9:C11" si="1">B9-A9</f>
        <v>1.0000000000000009E-2</v>
      </c>
      <c r="D9" t="s">
        <v>92</v>
      </c>
      <c r="H9" t="s">
        <v>88</v>
      </c>
    </row>
    <row r="10" spans="1:9" x14ac:dyDescent="0.3">
      <c r="A10">
        <v>2</v>
      </c>
      <c r="B10">
        <v>2.0099999999999998</v>
      </c>
      <c r="C10">
        <f t="shared" si="1"/>
        <v>9.9999999999997868E-3</v>
      </c>
      <c r="D10" t="s">
        <v>92</v>
      </c>
      <c r="H10" t="s">
        <v>88</v>
      </c>
    </row>
    <row r="11" spans="1:9" x14ac:dyDescent="0.3">
      <c r="A11">
        <v>3</v>
      </c>
      <c r="B11">
        <v>3.01</v>
      </c>
      <c r="C11">
        <f t="shared" si="1"/>
        <v>9.9999999999997868E-3</v>
      </c>
      <c r="D11" t="s">
        <v>92</v>
      </c>
      <c r="H11" t="s">
        <v>88</v>
      </c>
    </row>
    <row r="12" spans="1:9" x14ac:dyDescent="0.3">
      <c r="A12">
        <v>4</v>
      </c>
      <c r="B12">
        <v>4.01</v>
      </c>
      <c r="C12">
        <f>B12-A12</f>
        <v>9.9999999999997868E-3</v>
      </c>
      <c r="D12" t="s">
        <v>92</v>
      </c>
      <c r="H12">
        <v>70</v>
      </c>
    </row>
    <row r="13" spans="1:9" x14ac:dyDescent="0.3">
      <c r="A13">
        <v>5</v>
      </c>
      <c r="B13">
        <v>5.01</v>
      </c>
      <c r="C13">
        <f t="shared" ref="C13:C76" si="2">B13-A13</f>
        <v>9.9999999999997868E-3</v>
      </c>
      <c r="D13" t="s">
        <v>92</v>
      </c>
      <c r="H13">
        <v>75</v>
      </c>
    </row>
    <row r="14" spans="1:9" x14ac:dyDescent="0.3">
      <c r="A14">
        <v>6</v>
      </c>
      <c r="B14">
        <v>6.01</v>
      </c>
      <c r="C14">
        <f t="shared" si="2"/>
        <v>9.9999999999997868E-3</v>
      </c>
      <c r="D14" t="s">
        <v>92</v>
      </c>
      <c r="H14">
        <v>70</v>
      </c>
    </row>
    <row r="15" spans="1:9" x14ac:dyDescent="0.3">
      <c r="A15">
        <v>7</v>
      </c>
      <c r="B15">
        <v>7.01</v>
      </c>
      <c r="C15">
        <f t="shared" si="2"/>
        <v>9.9999999999997868E-3</v>
      </c>
      <c r="D15" t="s">
        <v>92</v>
      </c>
      <c r="H15">
        <v>55</v>
      </c>
    </row>
    <row r="16" spans="1:9" x14ac:dyDescent="0.3">
      <c r="A16">
        <v>8</v>
      </c>
      <c r="B16">
        <v>8.01</v>
      </c>
      <c r="C16">
        <f t="shared" si="2"/>
        <v>9.9999999999997868E-3</v>
      </c>
      <c r="D16" t="s">
        <v>92</v>
      </c>
      <c r="H16">
        <v>65</v>
      </c>
    </row>
    <row r="17" spans="1:8" x14ac:dyDescent="0.3">
      <c r="A17">
        <v>9</v>
      </c>
      <c r="B17">
        <v>9.01</v>
      </c>
      <c r="C17">
        <f t="shared" si="2"/>
        <v>9.9999999999997868E-3</v>
      </c>
      <c r="D17" t="s">
        <v>92</v>
      </c>
      <c r="H17">
        <v>50</v>
      </c>
    </row>
    <row r="18" spans="1:8" x14ac:dyDescent="0.3">
      <c r="A18">
        <v>10</v>
      </c>
      <c r="B18">
        <v>10.01</v>
      </c>
      <c r="C18">
        <f t="shared" si="2"/>
        <v>9.9999999999997868E-3</v>
      </c>
      <c r="D18" t="s">
        <v>92</v>
      </c>
      <c r="H18">
        <v>60</v>
      </c>
    </row>
    <row r="19" spans="1:8" x14ac:dyDescent="0.3">
      <c r="A19">
        <v>11</v>
      </c>
      <c r="B19">
        <v>11.01</v>
      </c>
      <c r="C19">
        <f t="shared" si="2"/>
        <v>9.9999999999997868E-3</v>
      </c>
      <c r="D19" t="s">
        <v>92</v>
      </c>
      <c r="H19">
        <v>75</v>
      </c>
    </row>
    <row r="20" spans="1:8" x14ac:dyDescent="0.3">
      <c r="A20">
        <v>12</v>
      </c>
      <c r="B20">
        <v>12.01</v>
      </c>
      <c r="C20">
        <f t="shared" si="2"/>
        <v>9.9999999999997868E-3</v>
      </c>
      <c r="D20" t="s">
        <v>92</v>
      </c>
      <c r="H20">
        <v>55</v>
      </c>
    </row>
    <row r="21" spans="1:8" x14ac:dyDescent="0.3">
      <c r="A21">
        <v>13</v>
      </c>
      <c r="B21">
        <v>13.01</v>
      </c>
      <c r="C21">
        <f t="shared" si="2"/>
        <v>9.9999999999997868E-3</v>
      </c>
      <c r="D21" t="s">
        <v>92</v>
      </c>
      <c r="H21">
        <v>70</v>
      </c>
    </row>
    <row r="22" spans="1:8" x14ac:dyDescent="0.3">
      <c r="A22">
        <v>14</v>
      </c>
      <c r="B22">
        <v>14.01</v>
      </c>
      <c r="C22">
        <f t="shared" si="2"/>
        <v>9.9999999999997868E-3</v>
      </c>
      <c r="D22" t="s">
        <v>92</v>
      </c>
      <c r="H22">
        <v>80</v>
      </c>
    </row>
    <row r="23" spans="1:8" x14ac:dyDescent="0.3">
      <c r="A23">
        <v>15</v>
      </c>
      <c r="B23">
        <v>15.01</v>
      </c>
      <c r="C23">
        <f t="shared" si="2"/>
        <v>9.9999999999997868E-3</v>
      </c>
      <c r="D23" t="s">
        <v>92</v>
      </c>
      <c r="H23" t="s">
        <v>88</v>
      </c>
    </row>
    <row r="24" spans="1:8" x14ac:dyDescent="0.3">
      <c r="A24">
        <v>16</v>
      </c>
      <c r="B24">
        <v>16.010000000000002</v>
      </c>
      <c r="C24">
        <f t="shared" si="2"/>
        <v>1.0000000000001563E-2</v>
      </c>
      <c r="D24" t="s">
        <v>92</v>
      </c>
      <c r="H24">
        <v>60</v>
      </c>
    </row>
    <row r="25" spans="1:8" x14ac:dyDescent="0.3">
      <c r="A25">
        <v>17</v>
      </c>
      <c r="B25">
        <v>17.010000000000002</v>
      </c>
      <c r="C25">
        <f t="shared" si="2"/>
        <v>1.0000000000001563E-2</v>
      </c>
      <c r="D25" t="s">
        <v>92</v>
      </c>
      <c r="H25">
        <v>75</v>
      </c>
    </row>
    <row r="26" spans="1:8" x14ac:dyDescent="0.3">
      <c r="A26">
        <v>18</v>
      </c>
      <c r="B26">
        <v>18.010000000000002</v>
      </c>
      <c r="C26">
        <f t="shared" si="2"/>
        <v>1.0000000000001563E-2</v>
      </c>
      <c r="D26" t="s">
        <v>92</v>
      </c>
      <c r="H26">
        <v>80</v>
      </c>
    </row>
    <row r="27" spans="1:8" x14ac:dyDescent="0.3">
      <c r="A27">
        <v>19</v>
      </c>
      <c r="B27">
        <v>19.010000000000002</v>
      </c>
      <c r="C27">
        <f t="shared" si="2"/>
        <v>1.0000000000001563E-2</v>
      </c>
      <c r="D27" t="s">
        <v>92</v>
      </c>
      <c r="H27">
        <v>70</v>
      </c>
    </row>
    <row r="28" spans="1:8" x14ac:dyDescent="0.3">
      <c r="A28">
        <v>20</v>
      </c>
      <c r="B28">
        <v>20.010000000000002</v>
      </c>
      <c r="C28">
        <f t="shared" si="2"/>
        <v>1.0000000000001563E-2</v>
      </c>
      <c r="D28" t="s">
        <v>92</v>
      </c>
      <c r="H28" t="s">
        <v>88</v>
      </c>
    </row>
    <row r="29" spans="1:8" x14ac:dyDescent="0.3">
      <c r="A29">
        <v>21</v>
      </c>
      <c r="B29">
        <v>21.01</v>
      </c>
      <c r="C29">
        <f t="shared" si="2"/>
        <v>1.0000000000001563E-2</v>
      </c>
      <c r="D29" t="s">
        <v>92</v>
      </c>
      <c r="H29">
        <v>60</v>
      </c>
    </row>
    <row r="30" spans="1:8" x14ac:dyDescent="0.3">
      <c r="A30">
        <v>22</v>
      </c>
      <c r="B30">
        <v>22.01</v>
      </c>
      <c r="C30">
        <f t="shared" si="2"/>
        <v>1.0000000000001563E-2</v>
      </c>
      <c r="D30" t="s">
        <v>92</v>
      </c>
      <c r="H30">
        <v>65</v>
      </c>
    </row>
    <row r="31" spans="1:8" x14ac:dyDescent="0.3">
      <c r="A31">
        <v>23</v>
      </c>
      <c r="B31">
        <v>23.01</v>
      </c>
      <c r="C31">
        <f t="shared" si="2"/>
        <v>1.0000000000001563E-2</v>
      </c>
      <c r="D31" t="s">
        <v>92</v>
      </c>
      <c r="H31">
        <v>70</v>
      </c>
    </row>
    <row r="32" spans="1:8" x14ac:dyDescent="0.3">
      <c r="A32">
        <v>24</v>
      </c>
      <c r="B32">
        <v>24.01</v>
      </c>
      <c r="C32">
        <f t="shared" si="2"/>
        <v>1.0000000000001563E-2</v>
      </c>
      <c r="D32" t="s">
        <v>92</v>
      </c>
      <c r="H32">
        <v>70</v>
      </c>
    </row>
    <row r="33" spans="1:8" x14ac:dyDescent="0.3">
      <c r="A33">
        <v>25</v>
      </c>
      <c r="B33">
        <v>25.01</v>
      </c>
      <c r="C33">
        <f t="shared" si="2"/>
        <v>1.0000000000001563E-2</v>
      </c>
      <c r="D33" t="s">
        <v>92</v>
      </c>
      <c r="H33">
        <v>60</v>
      </c>
    </row>
    <row r="34" spans="1:8" x14ac:dyDescent="0.3">
      <c r="A34">
        <v>26</v>
      </c>
      <c r="B34">
        <v>26.01</v>
      </c>
      <c r="C34">
        <f t="shared" si="2"/>
        <v>1.0000000000001563E-2</v>
      </c>
      <c r="D34" t="s">
        <v>92</v>
      </c>
      <c r="H34">
        <v>70</v>
      </c>
    </row>
    <row r="35" spans="1:8" x14ac:dyDescent="0.3">
      <c r="A35">
        <v>27</v>
      </c>
      <c r="B35">
        <v>27.01</v>
      </c>
      <c r="C35">
        <f t="shared" si="2"/>
        <v>1.0000000000001563E-2</v>
      </c>
      <c r="D35" t="s">
        <v>92</v>
      </c>
      <c r="H35">
        <v>70</v>
      </c>
    </row>
    <row r="36" spans="1:8" x14ac:dyDescent="0.3">
      <c r="A36">
        <v>28</v>
      </c>
      <c r="B36">
        <v>28.01</v>
      </c>
      <c r="C36">
        <f t="shared" si="2"/>
        <v>1.0000000000001563E-2</v>
      </c>
      <c r="D36" t="s">
        <v>92</v>
      </c>
      <c r="H36">
        <v>50</v>
      </c>
    </row>
    <row r="37" spans="1:8" x14ac:dyDescent="0.3">
      <c r="A37">
        <v>29</v>
      </c>
      <c r="B37">
        <v>29.01</v>
      </c>
      <c r="C37">
        <f t="shared" si="2"/>
        <v>1.0000000000001563E-2</v>
      </c>
      <c r="D37" t="s">
        <v>92</v>
      </c>
      <c r="H37">
        <v>65</v>
      </c>
    </row>
    <row r="38" spans="1:8" x14ac:dyDescent="0.3">
      <c r="A38">
        <v>30</v>
      </c>
      <c r="B38">
        <v>30.01</v>
      </c>
      <c r="C38">
        <f t="shared" si="2"/>
        <v>1.0000000000001563E-2</v>
      </c>
      <c r="D38" t="s">
        <v>92</v>
      </c>
      <c r="H38">
        <v>50</v>
      </c>
    </row>
    <row r="39" spans="1:8" x14ac:dyDescent="0.3">
      <c r="A39">
        <v>31</v>
      </c>
      <c r="B39">
        <v>31.01</v>
      </c>
      <c r="C39">
        <f t="shared" si="2"/>
        <v>1.0000000000001563E-2</v>
      </c>
      <c r="D39" t="s">
        <v>92</v>
      </c>
      <c r="H39">
        <v>55</v>
      </c>
    </row>
    <row r="40" spans="1:8" x14ac:dyDescent="0.3">
      <c r="A40">
        <v>32</v>
      </c>
      <c r="B40">
        <v>32.01</v>
      </c>
      <c r="C40">
        <f t="shared" si="2"/>
        <v>9.9999999999980105E-3</v>
      </c>
      <c r="D40" t="s">
        <v>92</v>
      </c>
      <c r="H40">
        <v>85</v>
      </c>
    </row>
    <row r="41" spans="1:8" x14ac:dyDescent="0.3">
      <c r="A41">
        <v>33</v>
      </c>
      <c r="B41">
        <v>33.01</v>
      </c>
      <c r="C41">
        <f t="shared" si="2"/>
        <v>9.9999999999980105E-3</v>
      </c>
      <c r="D41" t="s">
        <v>92</v>
      </c>
      <c r="H41">
        <v>60</v>
      </c>
    </row>
    <row r="42" spans="1:8" x14ac:dyDescent="0.3">
      <c r="A42">
        <v>34</v>
      </c>
      <c r="B42">
        <v>34.01</v>
      </c>
      <c r="C42">
        <f t="shared" si="2"/>
        <v>9.9999999999980105E-3</v>
      </c>
      <c r="D42" t="s">
        <v>92</v>
      </c>
      <c r="H42" t="s">
        <v>88</v>
      </c>
    </row>
    <row r="43" spans="1:8" x14ac:dyDescent="0.3">
      <c r="A43">
        <v>35</v>
      </c>
      <c r="B43">
        <v>35.01</v>
      </c>
      <c r="C43">
        <f t="shared" si="2"/>
        <v>9.9999999999980105E-3</v>
      </c>
      <c r="D43" t="s">
        <v>92</v>
      </c>
      <c r="H43">
        <v>65</v>
      </c>
    </row>
    <row r="44" spans="1:8" x14ac:dyDescent="0.3">
      <c r="A44">
        <v>36</v>
      </c>
      <c r="B44">
        <v>36.01</v>
      </c>
      <c r="C44">
        <f t="shared" si="2"/>
        <v>9.9999999999980105E-3</v>
      </c>
      <c r="D44" t="s">
        <v>92</v>
      </c>
      <c r="H44">
        <v>65</v>
      </c>
    </row>
    <row r="45" spans="1:8" x14ac:dyDescent="0.3">
      <c r="A45">
        <v>37</v>
      </c>
      <c r="B45">
        <v>37.01</v>
      </c>
      <c r="C45">
        <f t="shared" si="2"/>
        <v>9.9999999999980105E-3</v>
      </c>
      <c r="D45" t="s">
        <v>92</v>
      </c>
      <c r="H45">
        <v>65</v>
      </c>
    </row>
    <row r="46" spans="1:8" x14ac:dyDescent="0.3">
      <c r="A46">
        <v>38</v>
      </c>
      <c r="B46">
        <v>38.01</v>
      </c>
      <c r="C46">
        <f t="shared" si="2"/>
        <v>9.9999999999980105E-3</v>
      </c>
      <c r="D46" t="s">
        <v>92</v>
      </c>
      <c r="H46">
        <v>75</v>
      </c>
    </row>
    <row r="47" spans="1:8" x14ac:dyDescent="0.3">
      <c r="A47">
        <v>39</v>
      </c>
      <c r="B47">
        <v>39.01</v>
      </c>
      <c r="C47">
        <f t="shared" si="2"/>
        <v>9.9999999999980105E-3</v>
      </c>
      <c r="D47" t="s">
        <v>92</v>
      </c>
      <c r="H47">
        <v>60</v>
      </c>
    </row>
    <row r="48" spans="1:8" x14ac:dyDescent="0.3">
      <c r="A48">
        <v>40</v>
      </c>
      <c r="B48">
        <v>40.01</v>
      </c>
      <c r="C48">
        <f t="shared" si="2"/>
        <v>9.9999999999980105E-3</v>
      </c>
      <c r="D48" t="s">
        <v>92</v>
      </c>
      <c r="H48">
        <v>75</v>
      </c>
    </row>
    <row r="49" spans="1:8" x14ac:dyDescent="0.3">
      <c r="A49">
        <v>41</v>
      </c>
      <c r="B49">
        <v>41.01</v>
      </c>
      <c r="C49">
        <f t="shared" si="2"/>
        <v>9.9999999999980105E-3</v>
      </c>
      <c r="D49" t="s">
        <v>92</v>
      </c>
      <c r="H49">
        <v>55</v>
      </c>
    </row>
    <row r="50" spans="1:8" x14ac:dyDescent="0.3">
      <c r="A50">
        <v>42</v>
      </c>
      <c r="B50">
        <v>42.01</v>
      </c>
      <c r="C50">
        <f t="shared" si="2"/>
        <v>9.9999999999980105E-3</v>
      </c>
      <c r="D50" t="s">
        <v>92</v>
      </c>
      <c r="H50">
        <v>60</v>
      </c>
    </row>
    <row r="51" spans="1:8" x14ac:dyDescent="0.3">
      <c r="A51">
        <v>43</v>
      </c>
      <c r="B51">
        <v>43.01</v>
      </c>
      <c r="C51">
        <f t="shared" si="2"/>
        <v>9.9999999999980105E-3</v>
      </c>
      <c r="D51" t="s">
        <v>92</v>
      </c>
      <c r="H51">
        <v>70</v>
      </c>
    </row>
    <row r="52" spans="1:8" x14ac:dyDescent="0.3">
      <c r="A52">
        <v>44</v>
      </c>
      <c r="B52">
        <v>44.01</v>
      </c>
      <c r="C52">
        <f t="shared" si="2"/>
        <v>9.9999999999980105E-3</v>
      </c>
      <c r="D52" t="s">
        <v>92</v>
      </c>
      <c r="H52">
        <v>55</v>
      </c>
    </row>
    <row r="53" spans="1:8" x14ac:dyDescent="0.3">
      <c r="A53">
        <v>45</v>
      </c>
      <c r="B53">
        <v>45.01</v>
      </c>
      <c r="C53">
        <f t="shared" si="2"/>
        <v>9.9999999999980105E-3</v>
      </c>
      <c r="D53" t="s">
        <v>92</v>
      </c>
      <c r="H53">
        <v>80</v>
      </c>
    </row>
    <row r="54" spans="1:8" x14ac:dyDescent="0.3">
      <c r="A54">
        <v>46</v>
      </c>
      <c r="B54">
        <v>46.01</v>
      </c>
      <c r="C54">
        <f t="shared" si="2"/>
        <v>9.9999999999980105E-3</v>
      </c>
      <c r="D54" t="s">
        <v>92</v>
      </c>
      <c r="H54">
        <v>75</v>
      </c>
    </row>
    <row r="55" spans="1:8" x14ac:dyDescent="0.3">
      <c r="A55">
        <v>47</v>
      </c>
      <c r="B55">
        <v>47.01</v>
      </c>
      <c r="C55">
        <f t="shared" si="2"/>
        <v>9.9999999999980105E-3</v>
      </c>
      <c r="D55" t="s">
        <v>92</v>
      </c>
      <c r="H55">
        <v>80</v>
      </c>
    </row>
    <row r="56" spans="1:8" x14ac:dyDescent="0.3">
      <c r="A56">
        <v>48</v>
      </c>
      <c r="B56">
        <v>48.01</v>
      </c>
      <c r="C56">
        <f t="shared" si="2"/>
        <v>9.9999999999980105E-3</v>
      </c>
      <c r="D56" t="s">
        <v>92</v>
      </c>
      <c r="H56">
        <v>75</v>
      </c>
    </row>
    <row r="57" spans="1:8" x14ac:dyDescent="0.3">
      <c r="A57">
        <v>49</v>
      </c>
      <c r="B57">
        <v>49.01</v>
      </c>
      <c r="C57">
        <f t="shared" si="2"/>
        <v>9.9999999999980105E-3</v>
      </c>
      <c r="D57" t="s">
        <v>92</v>
      </c>
      <c r="H57">
        <v>75</v>
      </c>
    </row>
    <row r="58" spans="1:8" x14ac:dyDescent="0.3">
      <c r="A58">
        <v>50</v>
      </c>
      <c r="B58">
        <v>50.01</v>
      </c>
      <c r="C58">
        <f t="shared" si="2"/>
        <v>9.9999999999980105E-3</v>
      </c>
      <c r="D58" t="s">
        <v>92</v>
      </c>
      <c r="H58">
        <v>75</v>
      </c>
    </row>
    <row r="59" spans="1:8" x14ac:dyDescent="0.3">
      <c r="A59">
        <v>51</v>
      </c>
      <c r="B59">
        <v>51.01</v>
      </c>
      <c r="C59">
        <f t="shared" si="2"/>
        <v>9.9999999999980105E-3</v>
      </c>
      <c r="D59" t="s">
        <v>92</v>
      </c>
      <c r="H59">
        <v>75</v>
      </c>
    </row>
    <row r="60" spans="1:8" x14ac:dyDescent="0.3">
      <c r="A60">
        <v>52</v>
      </c>
      <c r="B60">
        <v>52.01</v>
      </c>
      <c r="C60">
        <f t="shared" si="2"/>
        <v>9.9999999999980105E-3</v>
      </c>
      <c r="D60" t="s">
        <v>92</v>
      </c>
      <c r="H60">
        <v>50</v>
      </c>
    </row>
    <row r="61" spans="1:8" x14ac:dyDescent="0.3">
      <c r="A61">
        <v>53</v>
      </c>
      <c r="B61">
        <v>53.01</v>
      </c>
      <c r="C61">
        <f t="shared" si="2"/>
        <v>9.9999999999980105E-3</v>
      </c>
      <c r="D61" t="s">
        <v>92</v>
      </c>
      <c r="H61">
        <v>55</v>
      </c>
    </row>
    <row r="62" spans="1:8" x14ac:dyDescent="0.3">
      <c r="A62">
        <v>54</v>
      </c>
      <c r="B62">
        <v>54.01</v>
      </c>
      <c r="C62">
        <f t="shared" si="2"/>
        <v>9.9999999999980105E-3</v>
      </c>
      <c r="D62" t="s">
        <v>92</v>
      </c>
      <c r="H62">
        <v>65</v>
      </c>
    </row>
    <row r="63" spans="1:8" x14ac:dyDescent="0.3">
      <c r="A63">
        <v>55</v>
      </c>
      <c r="B63">
        <v>55.01</v>
      </c>
      <c r="C63">
        <f t="shared" si="2"/>
        <v>9.9999999999980105E-3</v>
      </c>
      <c r="D63" t="s">
        <v>92</v>
      </c>
      <c r="H63">
        <v>65</v>
      </c>
    </row>
    <row r="64" spans="1:8" x14ac:dyDescent="0.3">
      <c r="A64">
        <v>56</v>
      </c>
      <c r="B64">
        <v>56.01</v>
      </c>
      <c r="C64">
        <f t="shared" si="2"/>
        <v>9.9999999999980105E-3</v>
      </c>
      <c r="D64" t="s">
        <v>92</v>
      </c>
      <c r="H64">
        <v>65</v>
      </c>
    </row>
    <row r="65" spans="1:9" x14ac:dyDescent="0.3">
      <c r="A65">
        <v>57</v>
      </c>
      <c r="B65">
        <v>57.01</v>
      </c>
      <c r="C65">
        <f t="shared" si="2"/>
        <v>9.9999999999980105E-3</v>
      </c>
      <c r="D65" t="s">
        <v>92</v>
      </c>
      <c r="H65">
        <v>60</v>
      </c>
    </row>
    <row r="66" spans="1:9" x14ac:dyDescent="0.3">
      <c r="A66">
        <v>58</v>
      </c>
      <c r="B66">
        <v>58.01</v>
      </c>
      <c r="C66">
        <f t="shared" si="2"/>
        <v>9.9999999999980105E-3</v>
      </c>
      <c r="D66" t="s">
        <v>92</v>
      </c>
      <c r="H66">
        <v>60</v>
      </c>
    </row>
    <row r="67" spans="1:9" x14ac:dyDescent="0.3">
      <c r="A67">
        <v>59</v>
      </c>
      <c r="B67">
        <v>59.01</v>
      </c>
      <c r="C67">
        <f t="shared" si="2"/>
        <v>9.9999999999980105E-3</v>
      </c>
      <c r="D67" t="s">
        <v>92</v>
      </c>
      <c r="H67">
        <v>65</v>
      </c>
    </row>
    <row r="68" spans="1:9" x14ac:dyDescent="0.3">
      <c r="A68">
        <v>60</v>
      </c>
      <c r="B68">
        <v>60.01</v>
      </c>
      <c r="C68">
        <f t="shared" si="2"/>
        <v>9.9999999999980105E-3</v>
      </c>
      <c r="D68" t="s">
        <v>92</v>
      </c>
      <c r="H68">
        <v>70</v>
      </c>
    </row>
    <row r="69" spans="1:9" x14ac:dyDescent="0.3">
      <c r="A69">
        <v>61</v>
      </c>
      <c r="B69">
        <v>61.01</v>
      </c>
      <c r="C69">
        <f t="shared" si="2"/>
        <v>9.9999999999980105E-3</v>
      </c>
      <c r="D69" t="s">
        <v>92</v>
      </c>
      <c r="H69">
        <v>65</v>
      </c>
    </row>
    <row r="70" spans="1:9" x14ac:dyDescent="0.3">
      <c r="A70">
        <v>62</v>
      </c>
      <c r="B70">
        <v>62.01</v>
      </c>
      <c r="C70">
        <f t="shared" si="2"/>
        <v>9.9999999999980105E-3</v>
      </c>
      <c r="D70" t="s">
        <v>92</v>
      </c>
      <c r="H70">
        <v>65</v>
      </c>
    </row>
    <row r="71" spans="1:9" x14ac:dyDescent="0.3">
      <c r="A71">
        <v>63</v>
      </c>
      <c r="B71">
        <v>63.01</v>
      </c>
      <c r="C71">
        <f t="shared" si="2"/>
        <v>9.9999999999980105E-3</v>
      </c>
      <c r="D71" t="s">
        <v>92</v>
      </c>
      <c r="H71">
        <v>55</v>
      </c>
    </row>
    <row r="72" spans="1:9" x14ac:dyDescent="0.3">
      <c r="A72">
        <v>64</v>
      </c>
      <c r="B72">
        <v>64.010000000000005</v>
      </c>
      <c r="C72">
        <f t="shared" si="2"/>
        <v>1.0000000000005116E-2</v>
      </c>
      <c r="D72" t="s">
        <v>92</v>
      </c>
      <c r="H72">
        <v>65</v>
      </c>
    </row>
    <row r="73" spans="1:9" x14ac:dyDescent="0.3">
      <c r="A73">
        <v>65</v>
      </c>
      <c r="B73">
        <v>65.010000000000005</v>
      </c>
      <c r="C73">
        <f t="shared" si="2"/>
        <v>1.0000000000005116E-2</v>
      </c>
      <c r="D73" t="s">
        <v>92</v>
      </c>
      <c r="H73">
        <v>50</v>
      </c>
      <c r="I73" t="s">
        <v>275</v>
      </c>
    </row>
    <row r="74" spans="1:9" x14ac:dyDescent="0.3">
      <c r="A74">
        <v>66</v>
      </c>
      <c r="B74">
        <v>66.010000000000005</v>
      </c>
      <c r="C74">
        <f t="shared" si="2"/>
        <v>1.0000000000005116E-2</v>
      </c>
      <c r="D74" t="s">
        <v>92</v>
      </c>
      <c r="H74">
        <v>65</v>
      </c>
    </row>
    <row r="75" spans="1:9" x14ac:dyDescent="0.3">
      <c r="A75">
        <v>67</v>
      </c>
      <c r="B75">
        <v>67.010000000000005</v>
      </c>
      <c r="C75">
        <f t="shared" si="2"/>
        <v>1.0000000000005116E-2</v>
      </c>
      <c r="D75" t="s">
        <v>92</v>
      </c>
      <c r="H75">
        <v>65</v>
      </c>
    </row>
    <row r="76" spans="1:9" x14ac:dyDescent="0.3">
      <c r="A76">
        <v>68</v>
      </c>
      <c r="B76">
        <v>68.010000000000005</v>
      </c>
      <c r="C76">
        <f t="shared" si="2"/>
        <v>1.0000000000005116E-2</v>
      </c>
      <c r="D76" t="s">
        <v>92</v>
      </c>
      <c r="H76" t="s">
        <v>88</v>
      </c>
    </row>
    <row r="77" spans="1:9" x14ac:dyDescent="0.3">
      <c r="A77">
        <v>69</v>
      </c>
      <c r="B77">
        <v>69.010000000000005</v>
      </c>
      <c r="C77">
        <f t="shared" ref="C77:C88" si="3">B77-A77</f>
        <v>1.0000000000005116E-2</v>
      </c>
      <c r="D77" t="s">
        <v>92</v>
      </c>
      <c r="H77">
        <v>40</v>
      </c>
    </row>
    <row r="78" spans="1:9" x14ac:dyDescent="0.3">
      <c r="A78">
        <v>70</v>
      </c>
      <c r="B78">
        <v>70.010000000000005</v>
      </c>
      <c r="C78">
        <f t="shared" si="3"/>
        <v>1.0000000000005116E-2</v>
      </c>
      <c r="D78" t="s">
        <v>92</v>
      </c>
      <c r="H78">
        <v>35</v>
      </c>
    </row>
    <row r="79" spans="1:9" x14ac:dyDescent="0.3">
      <c r="A79">
        <v>71</v>
      </c>
      <c r="B79">
        <v>71.010000000000005</v>
      </c>
      <c r="C79">
        <f t="shared" si="3"/>
        <v>1.0000000000005116E-2</v>
      </c>
      <c r="D79" t="s">
        <v>92</v>
      </c>
      <c r="H79">
        <v>55</v>
      </c>
    </row>
    <row r="80" spans="1:9" x14ac:dyDescent="0.3">
      <c r="A80">
        <v>72</v>
      </c>
      <c r="B80">
        <v>72.010000000000005</v>
      </c>
      <c r="C80">
        <f t="shared" si="3"/>
        <v>1.0000000000005116E-2</v>
      </c>
      <c r="D80" t="s">
        <v>92</v>
      </c>
      <c r="H80">
        <v>75</v>
      </c>
    </row>
    <row r="81" spans="1:8" x14ac:dyDescent="0.3">
      <c r="A81">
        <v>73</v>
      </c>
      <c r="B81">
        <v>73.010000000000005</v>
      </c>
      <c r="C81">
        <f t="shared" si="3"/>
        <v>1.0000000000005116E-2</v>
      </c>
      <c r="D81" t="s">
        <v>92</v>
      </c>
      <c r="H81">
        <v>65</v>
      </c>
    </row>
    <row r="82" spans="1:8" x14ac:dyDescent="0.3">
      <c r="A82">
        <v>74</v>
      </c>
      <c r="B82">
        <v>74.010000000000005</v>
      </c>
      <c r="C82">
        <f t="shared" si="3"/>
        <v>1.0000000000005116E-2</v>
      </c>
      <c r="D82" t="s">
        <v>92</v>
      </c>
      <c r="H82">
        <v>75</v>
      </c>
    </row>
    <row r="83" spans="1:8" x14ac:dyDescent="0.3">
      <c r="A83">
        <v>75</v>
      </c>
      <c r="B83">
        <v>75.010000000000005</v>
      </c>
      <c r="C83">
        <f t="shared" si="3"/>
        <v>1.0000000000005116E-2</v>
      </c>
      <c r="D83" t="s">
        <v>92</v>
      </c>
      <c r="H83">
        <v>65</v>
      </c>
    </row>
    <row r="84" spans="1:8" x14ac:dyDescent="0.3">
      <c r="A84">
        <v>76</v>
      </c>
      <c r="B84">
        <v>76.010000000000005</v>
      </c>
      <c r="C84">
        <f t="shared" si="3"/>
        <v>1.0000000000005116E-2</v>
      </c>
      <c r="D84" t="s">
        <v>92</v>
      </c>
      <c r="H84">
        <v>60</v>
      </c>
    </row>
    <row r="85" spans="1:8" x14ac:dyDescent="0.3">
      <c r="A85">
        <v>77</v>
      </c>
      <c r="B85">
        <v>77.010000000000005</v>
      </c>
      <c r="C85">
        <f t="shared" si="3"/>
        <v>1.0000000000005116E-2</v>
      </c>
      <c r="D85" t="s">
        <v>92</v>
      </c>
      <c r="H85">
        <v>40</v>
      </c>
    </row>
    <row r="86" spans="1:8" x14ac:dyDescent="0.3">
      <c r="A86">
        <v>78</v>
      </c>
      <c r="B86">
        <v>78.010000000000005</v>
      </c>
      <c r="C86">
        <f t="shared" si="3"/>
        <v>1.0000000000005116E-2</v>
      </c>
      <c r="D86" t="s">
        <v>92</v>
      </c>
      <c r="H86">
        <v>65</v>
      </c>
    </row>
    <row r="87" spans="1:8" x14ac:dyDescent="0.3">
      <c r="A87">
        <v>79</v>
      </c>
      <c r="B87">
        <v>79.010000000000005</v>
      </c>
      <c r="C87">
        <f t="shared" si="3"/>
        <v>1.0000000000005116E-2</v>
      </c>
      <c r="D87" t="s">
        <v>92</v>
      </c>
      <c r="H87">
        <v>50</v>
      </c>
    </row>
    <row r="88" spans="1:8" x14ac:dyDescent="0.3">
      <c r="A88">
        <v>80</v>
      </c>
      <c r="B88">
        <v>80.010000000000005</v>
      </c>
      <c r="C88">
        <f t="shared" si="3"/>
        <v>1.0000000000005116E-2</v>
      </c>
      <c r="D88" t="s">
        <v>92</v>
      </c>
      <c r="H88">
        <v>50</v>
      </c>
    </row>
    <row r="89" spans="1:8" x14ac:dyDescent="0.3">
      <c r="A89">
        <v>81</v>
      </c>
      <c r="B89">
        <v>81.010000000000005</v>
      </c>
      <c r="C89">
        <f t="shared" ref="C89" si="4">B89-A89</f>
        <v>1.0000000000005116E-2</v>
      </c>
      <c r="D89" t="s">
        <v>92</v>
      </c>
      <c r="H89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 Page (T)</vt:lpstr>
      <vt:lpstr>Downhole Survey Data (R)</vt:lpstr>
      <vt:lpstr>Geotechnical (E)</vt:lpstr>
      <vt:lpstr>Magnetic Susceptibility</vt:lpstr>
      <vt:lpstr>Box Log</vt:lpstr>
      <vt:lpstr>Density</vt:lpstr>
      <vt:lpstr>Logging - Lithology (L)</vt:lpstr>
      <vt:lpstr>Logging (Alteration)</vt:lpstr>
      <vt:lpstr>Logging - Structure (S)</vt:lpstr>
      <vt:lpstr>Sampling (P)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Archer Cathro</dc:creator>
  <cp:lastModifiedBy>Archer Cathro</cp:lastModifiedBy>
  <dcterms:created xsi:type="dcterms:W3CDTF">2022-01-11T21:54:24Z</dcterms:created>
  <dcterms:modified xsi:type="dcterms:W3CDTF">2023-01-03T18:41:18Z</dcterms:modified>
</cp:coreProperties>
</file>